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9.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0.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11.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437.xml" ContentType="application/vnd.openxmlformats-officedocument.drawingml.chart+xml"/>
  <Override PartName="/xl/drawings/drawing12.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drawings/drawing13.xml" ContentType="application/vnd.openxmlformats-officedocument.drawing+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drawings/drawing14.xml" ContentType="application/vnd.openxmlformats-officedocument.drawing+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drawings/drawing15.xml" ContentType="application/vnd.openxmlformats-officedocument.drawing+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charts/chart349.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charts/chart357.xml" ContentType="application/vnd.openxmlformats-officedocument.drawingml.chart+xml"/>
  <Override PartName="/xl/drawings/drawing16.xml" ContentType="application/vnd.openxmlformats-officedocument.drawing+xml"/>
  <Override PartName="/xl/charts/chart358.xml" ContentType="application/vnd.openxmlformats-officedocument.drawingml.chart+xml"/>
  <Override PartName="/xl/charts/chart359.xml" ContentType="application/vnd.openxmlformats-officedocument.drawingml.chart+xml"/>
  <Override PartName="/xl/charts/chart360.xml" ContentType="application/vnd.openxmlformats-officedocument.drawingml.chart+xml"/>
  <Override PartName="/xl/charts/chart361.xml" ContentType="application/vnd.openxmlformats-officedocument.drawingml.chart+xml"/>
  <Override PartName="/xl/charts/chart362.xml" ContentType="application/vnd.openxmlformats-officedocument.drawingml.chart+xml"/>
  <Override PartName="/xl/charts/chart363.xml" ContentType="application/vnd.openxmlformats-officedocument.drawingml.chart+xml"/>
  <Override PartName="/xl/charts/chart364.xml" ContentType="application/vnd.openxmlformats-officedocument.drawingml.chart+xml"/>
  <Override PartName="/xl/charts/chart365.xml" ContentType="application/vnd.openxmlformats-officedocument.drawingml.chart+xml"/>
  <Override PartName="/xl/charts/chart367.xml" ContentType="application/vnd.openxmlformats-officedocument.drawingml.chart+xml"/>
  <Override PartName="/xl/charts/chart368.xml" ContentType="application/vnd.openxmlformats-officedocument.drawingml.chart+xml"/>
  <Override PartName="/xl/charts/chart369.xml" ContentType="application/vnd.openxmlformats-officedocument.drawingml.chart+xml"/>
  <Override PartName="/xl/charts/chart370.xml" ContentType="application/vnd.openxmlformats-officedocument.drawingml.chart+xml"/>
  <Override PartName="/xl/charts/chart371.xml" ContentType="application/vnd.openxmlformats-officedocument.drawingml.chart+xml"/>
  <Override PartName="/xl/charts/chart372.xml" ContentType="application/vnd.openxmlformats-officedocument.drawingml.chart+xml"/>
  <Override PartName="/xl/charts/chart373.xml" ContentType="application/vnd.openxmlformats-officedocument.drawingml.chart+xml"/>
  <Override PartName="/xl/charts/chart374.xml" ContentType="application/vnd.openxmlformats-officedocument.drawingml.chart+xml"/>
  <Override PartName="/xl/charts/chart375.xml" ContentType="application/vnd.openxmlformats-officedocument.drawingml.chart+xml"/>
  <Override PartName="/xl/charts/chart376.xml" ContentType="application/vnd.openxmlformats-officedocument.drawingml.chart+xml"/>
  <Override PartName="/xl/charts/chart377.xml" ContentType="application/vnd.openxmlformats-officedocument.drawingml.chart+xml"/>
  <Override PartName="/xl/charts/chart378.xml" ContentType="application/vnd.openxmlformats-officedocument.drawingml.chart+xml"/>
  <Override PartName="/xl/charts/chart379.xml" ContentType="application/vnd.openxmlformats-officedocument.drawingml.chart+xml"/>
  <Override PartName="/xl/charts/chart380.xml" ContentType="application/vnd.openxmlformats-officedocument.drawingml.chart+xml"/>
  <Override PartName="/xl/charts/chart381.xml" ContentType="application/vnd.openxmlformats-officedocument.drawingml.chart+xml"/>
  <Override PartName="/xl/charts/chart382.xml" ContentType="application/vnd.openxmlformats-officedocument.drawingml.chart+xml"/>
  <Override PartName="/xl/charts/chart383.xml" ContentType="application/vnd.openxmlformats-officedocument.drawingml.chart+xml"/>
  <Override PartName="/xl/charts/chart384.xml" ContentType="application/vnd.openxmlformats-officedocument.drawingml.chart+xml"/>
  <Override PartName="/xl/charts/chart385.xml" ContentType="application/vnd.openxmlformats-officedocument.drawingml.chart+xml"/>
  <Override PartName="/xl/charts/chart386.xml" ContentType="application/vnd.openxmlformats-officedocument.drawingml.chart+xml"/>
  <Override PartName="/xl/charts/chart387.xml" ContentType="application/vnd.openxmlformats-officedocument.drawingml.chart+xml"/>
  <Override PartName="/xl/charts/chart388.xml" ContentType="application/vnd.openxmlformats-officedocument.drawingml.chart+xml"/>
  <Override PartName="/xl/charts/chart389.xml" ContentType="application/vnd.openxmlformats-officedocument.drawingml.chart+xml"/>
  <Override PartName="/xl/charts/chart390.xml" ContentType="application/vnd.openxmlformats-officedocument.drawingml.chart+xml"/>
  <Override PartName="/xl/charts/chart391.xml" ContentType="application/vnd.openxmlformats-officedocument.drawingml.chart+xml"/>
  <Override PartName="/xl/charts/chart392.xml" ContentType="application/vnd.openxmlformats-officedocument.drawingml.chart+xml"/>
  <Override PartName="/xl/charts/chart393.xml" ContentType="application/vnd.openxmlformats-officedocument.drawingml.chart+xml"/>
  <Override PartName="/xl/charts/chart394.xml" ContentType="application/vnd.openxmlformats-officedocument.drawingml.chart+xml"/>
  <Override PartName="/xl/charts/chart395.xml" ContentType="application/vnd.openxmlformats-officedocument.drawingml.chart+xml"/>
  <Override PartName="/xl/charts/chart396.xml" ContentType="application/vnd.openxmlformats-officedocument.drawingml.chart+xml"/>
  <Override PartName="/xl/charts/chart397.xml" ContentType="application/vnd.openxmlformats-officedocument.drawingml.chart+xml"/>
  <Override PartName="/xl/charts/chart398.xml" ContentType="application/vnd.openxmlformats-officedocument.drawingml.chart+xml"/>
  <Override PartName="/xl/charts/chart399.xml" ContentType="application/vnd.openxmlformats-officedocument.drawingml.chart+xml"/>
  <Override PartName="/xl/charts/chart400.xml" ContentType="application/vnd.openxmlformats-officedocument.drawingml.chart+xml"/>
  <Override PartName="/xl/charts/chart401.xml" ContentType="application/vnd.openxmlformats-officedocument.drawingml.chart+xml"/>
  <Override PartName="/xl/charts/chart402.xml" ContentType="application/vnd.openxmlformats-officedocument.drawingml.chart+xml"/>
  <Override PartName="/xl/charts/chart403.xml" ContentType="application/vnd.openxmlformats-officedocument.drawingml.chart+xml"/>
  <Override PartName="/xl/charts/chart404.xml" ContentType="application/vnd.openxmlformats-officedocument.drawingml.chart+xml"/>
  <Override PartName="/xl/charts/chart405.xml" ContentType="application/vnd.openxmlformats-officedocument.drawingml.chart+xml"/>
  <Override PartName="/xl/charts/chart406.xml" ContentType="application/vnd.openxmlformats-officedocument.drawingml.chart+xml"/>
  <Override PartName="/xl/charts/chart407.xml" ContentType="application/vnd.openxmlformats-officedocument.drawingml.chart+xml"/>
  <Override PartName="/xl/drawings/drawing17.xml" ContentType="application/vnd.openxmlformats-officedocument.drawing+xml"/>
  <Override PartName="/xl/charts/chart408.xml" ContentType="application/vnd.openxmlformats-officedocument.drawingml.chart+xml"/>
  <Override PartName="/xl/charts/chart409.xml" ContentType="application/vnd.openxmlformats-officedocument.drawingml.chart+xml"/>
  <Override PartName="/xl/charts/chart410.xml" ContentType="application/vnd.openxmlformats-officedocument.drawingml.chart+xml"/>
  <Override PartName="/xl/charts/chart411.xml" ContentType="application/vnd.openxmlformats-officedocument.drawingml.chart+xml"/>
  <Override PartName="/xl/charts/chart412.xml" ContentType="application/vnd.openxmlformats-officedocument.drawingml.chart+xml"/>
  <Override PartName="/xl/charts/chart413.xml" ContentType="application/vnd.openxmlformats-officedocument.drawingml.chart+xml"/>
  <Override PartName="/xl/charts/chart414.xml" ContentType="application/vnd.openxmlformats-officedocument.drawingml.chart+xml"/>
  <Override PartName="/xl/charts/chart415.xml" ContentType="application/vnd.openxmlformats-officedocument.drawingml.chart+xml"/>
  <Override PartName="/xl/charts/chart416.xml" ContentType="application/vnd.openxmlformats-officedocument.drawingml.chart+xml"/>
  <Override PartName="/xl/charts/chart417.xml" ContentType="application/vnd.openxmlformats-officedocument.drawingml.chart+xml"/>
  <Override PartName="/xl/charts/chart418.xml" ContentType="application/vnd.openxmlformats-officedocument.drawingml.chart+xml"/>
  <Override PartName="/xl/charts/chart419.xml" ContentType="application/vnd.openxmlformats-officedocument.drawingml.chart+xml"/>
  <Override PartName="/xl/charts/chart420.xml" ContentType="application/vnd.openxmlformats-officedocument.drawingml.chart+xml"/>
  <Override PartName="/xl/charts/chart421.xml" ContentType="application/vnd.openxmlformats-officedocument.drawingml.chart+xml"/>
  <Override PartName="/xl/charts/chart422.xml" ContentType="application/vnd.openxmlformats-officedocument.drawingml.chart+xml"/>
  <Override PartName="/xl/charts/chart423.xml" ContentType="application/vnd.openxmlformats-officedocument.drawingml.chart+xml"/>
  <Override PartName="/xl/charts/chart424.xml" ContentType="application/vnd.openxmlformats-officedocument.drawingml.chart+xml"/>
  <Override PartName="/xl/charts/chart425.xml" ContentType="application/vnd.openxmlformats-officedocument.drawingml.chart+xml"/>
  <Override PartName="/xl/charts/chart426.xml" ContentType="application/vnd.openxmlformats-officedocument.drawingml.chart+xml"/>
  <Override PartName="/xl/charts/chart427.xml" ContentType="application/vnd.openxmlformats-officedocument.drawingml.chart+xml"/>
  <Override PartName="/xl/charts/chart428.xml" ContentType="application/vnd.openxmlformats-officedocument.drawingml.chart+xml"/>
  <Override PartName="/xl/charts/chart429.xml" ContentType="application/vnd.openxmlformats-officedocument.drawingml.chart+xml"/>
  <Override PartName="/xl/charts/chart430.xml" ContentType="application/vnd.openxmlformats-officedocument.drawingml.chart+xml"/>
  <Override PartName="/xl/charts/chart431.xml" ContentType="application/vnd.openxmlformats-officedocument.drawingml.chart+xml"/>
  <Override PartName="/xl/charts/chart432.xml" ContentType="application/vnd.openxmlformats-officedocument.drawingml.chart+xml"/>
  <Override PartName="/xl/charts/chart433.xml" ContentType="application/vnd.openxmlformats-officedocument.drawingml.chart+xml"/>
  <Override PartName="/xl/charts/chart434.xml" ContentType="application/vnd.openxmlformats-officedocument.drawingml.chart+xml"/>
  <Override PartName="/xl/charts/chart435.xml" ContentType="application/vnd.openxmlformats-officedocument.drawingml.chart+xml"/>
  <Override PartName="/xl/charts/chart436.xml" ContentType="application/vnd.openxmlformats-officedocument.drawingml.chart+xml"/>
  <Override PartName="/xl/charts/chart366.xml" ContentType="application/vnd.openxmlformats-officedocument.drawingml.chart+xml"/>
  <Override PartName="/xl/charts/chart438.xml" ContentType="application/vnd.openxmlformats-officedocument.drawingml.chart+xml"/>
  <Override PartName="/xl/charts/chart439.xml" ContentType="application/vnd.openxmlformats-officedocument.drawingml.chart+xml"/>
  <Override PartName="/xl/charts/chart440.xml" ContentType="application/vnd.openxmlformats-officedocument.drawingml.chart+xml"/>
  <Override PartName="/xl/charts/chart441.xml" ContentType="application/vnd.openxmlformats-officedocument.drawingml.chart+xml"/>
  <Override PartName="/xl/charts/chart442.xml" ContentType="application/vnd.openxmlformats-officedocument.drawingml.chart+xml"/>
  <Override PartName="/xl/charts/chart443.xml" ContentType="application/vnd.openxmlformats-officedocument.drawingml.chart+xml"/>
  <Override PartName="/xl/charts/chart444.xml" ContentType="application/vnd.openxmlformats-officedocument.drawingml.chart+xml"/>
  <Override PartName="/xl/charts/chart445.xml" ContentType="application/vnd.openxmlformats-officedocument.drawingml.chart+xml"/>
  <Override PartName="/xl/charts/chart446.xml" ContentType="application/vnd.openxmlformats-officedocument.drawingml.chart+xml"/>
  <Override PartName="/xl/charts/chart447.xml" ContentType="application/vnd.openxmlformats-officedocument.drawingml.chart+xml"/>
  <Override PartName="/xl/charts/chart448.xml" ContentType="application/vnd.openxmlformats-officedocument.drawingml.chart+xml"/>
  <Override PartName="/xl/charts/chart449.xml" ContentType="application/vnd.openxmlformats-officedocument.drawingml.chart+xml"/>
  <Override PartName="/xl/charts/chart450.xml" ContentType="application/vnd.openxmlformats-officedocument.drawingml.chart+xml"/>
  <Override PartName="/xl/charts/chart451.xml" ContentType="application/vnd.openxmlformats-officedocument.drawingml.chart+xml"/>
  <Override PartName="/xl/charts/chart452.xml" ContentType="application/vnd.openxmlformats-officedocument.drawingml.chart+xml"/>
  <Override PartName="/xl/charts/chart453.xml" ContentType="application/vnd.openxmlformats-officedocument.drawingml.chart+xml"/>
  <Override PartName="/xl/charts/chart454.xml" ContentType="application/vnd.openxmlformats-officedocument.drawingml.chart+xml"/>
  <Override PartName="/xl/charts/chart455.xml" ContentType="application/vnd.openxmlformats-officedocument.drawingml.chart+xml"/>
  <Override PartName="/xl/charts/chart456.xml" ContentType="application/vnd.openxmlformats-officedocument.drawingml.chart+xml"/>
  <Override PartName="/xl/charts/chart457.xml" ContentType="application/vnd.openxmlformats-officedocument.drawingml.chart+xml"/>
  <Override PartName="/xl/drawings/drawing18.xml" ContentType="application/vnd.openxmlformats-officedocument.drawing+xml"/>
  <Override PartName="/xl/charts/chart458.xml" ContentType="application/vnd.openxmlformats-officedocument.drawingml.chart+xml"/>
  <Override PartName="/xl/charts/chart459.xml" ContentType="application/vnd.openxmlformats-officedocument.drawingml.chart+xml"/>
  <Override PartName="/xl/charts/chart460.xml" ContentType="application/vnd.openxmlformats-officedocument.drawingml.chart+xml"/>
  <Override PartName="/xl/charts/chart461.xml" ContentType="application/vnd.openxmlformats-officedocument.drawingml.chart+xml"/>
  <Override PartName="/xl/charts/chart462.xml" ContentType="application/vnd.openxmlformats-officedocument.drawingml.chart+xml"/>
  <Override PartName="/xl/drawings/drawing19.xml" ContentType="application/vnd.openxmlformats-officedocument.drawing+xml"/>
  <Override PartName="/xl/charts/chart463.xml" ContentType="application/vnd.openxmlformats-officedocument.drawingml.chart+xml"/>
  <Override PartName="/xl/charts/chart464.xml" ContentType="application/vnd.openxmlformats-officedocument.drawingml.chart+xml"/>
  <Override PartName="/xl/charts/chart465.xml" ContentType="application/vnd.openxmlformats-officedocument.drawingml.chart+xml"/>
  <Override PartName="/xl/charts/chart466.xml" ContentType="application/vnd.openxmlformats-officedocument.drawingml.chart+xml"/>
  <Override PartName="/xl/charts/chart467.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xl/comments9.xml" ContentType="application/vnd.openxmlformats-officedocument.spreadsheetml.comments+xml"/>
  <Override PartName="/xl/comments14.xml" ContentType="application/vnd.openxmlformats-officedocument.spreadsheetml.comments+xml"/>
  <Override PartName="/xl/comments11.xml" ContentType="application/vnd.openxmlformats-officedocument.spreadsheetml.comments+xml"/>
  <Override PartName="/xl/comments13.xml" ContentType="application/vnd.openxmlformats-officedocument.spreadsheetml.comments+xml"/>
  <Override PartName="/xl/comments1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11"/>
  <workbookPr defaultThemeVersion="124226"/>
  <mc:AlternateContent xmlns:mc="http://schemas.openxmlformats.org/markup-compatibility/2006">
    <mc:Choice Requires="x15">
      <x15ac:absPath xmlns:x15ac="http://schemas.microsoft.com/office/spreadsheetml/2010/11/ac" url="C:\Users\ACER\Downloads\"/>
    </mc:Choice>
  </mc:AlternateContent>
  <xr:revisionPtr revIDLastSave="741" documentId="8_{9BDD42BA-E107-4C22-A51D-BBC094DDEA77}" xr6:coauthVersionLast="47" xr6:coauthVersionMax="47" xr10:uidLastSave="{74F45931-6861-422B-AE47-77FEFD2389BF}"/>
  <bookViews>
    <workbookView xWindow="10140" yWindow="0" windowWidth="10455" windowHeight="10905" tabRatio="886" firstSheet="18" activeTab="18" xr2:uid="{00000000-000D-0000-FFFF-FFFF00000000}"/>
  </bookViews>
  <sheets>
    <sheet name="1-Instrucciones" sheetId="33" r:id="rId1"/>
    <sheet name="2-Datos y otros" sheetId="34" r:id="rId2"/>
    <sheet name="3-Datos generales" sheetId="29" r:id="rId3"/>
    <sheet name="363302" sheetId="3" r:id="rId4"/>
    <sheet name="363304" sheetId="20" r:id="rId5"/>
    <sheet name="363306" sheetId="23" r:id="rId6"/>
    <sheet name="363317" sheetId="21" r:id="rId7"/>
    <sheet name="363324" sheetId="22" r:id="rId8"/>
    <sheet name="363337" sheetId="24" r:id="rId9"/>
    <sheet name="363339" sheetId="18" r:id="rId10"/>
    <sheet name="363340" sheetId="19" r:id="rId11"/>
    <sheet name="363366" sheetId="26" r:id="rId12"/>
    <sheet name="294493" sheetId="35" r:id="rId13"/>
    <sheet name="294212" sheetId="25" r:id="rId14"/>
    <sheet name="295298" sheetId="36" r:id="rId15"/>
    <sheet name="295438" sheetId="37" r:id="rId16"/>
    <sheet name="2161129" sheetId="38" r:id="rId17"/>
    <sheet name="14-Consumo por edificio" sheetId="8" r:id="rId18"/>
    <sheet name="15-Consumo institucional" sheetId="27" r:id="rId19"/>
  </sheets>
  <definedNames>
    <definedName name="_xlnm.Print_Area" localSheetId="0">'1-Instrucciones'!$A$1:$J$97</definedName>
    <definedName name="_xlnm.Print_Area" localSheetId="1">'2-Datos y otros'!$A$1:$M$26</definedName>
    <definedName name="_xlnm.Print_Area" localSheetId="2">'3-Datos generales'!$A$1:$L$25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27" l="1"/>
  <c r="I22" i="8"/>
  <c r="I21" i="8"/>
  <c r="I20" i="8"/>
  <c r="I19" i="8"/>
  <c r="I18" i="8"/>
  <c r="I17" i="8"/>
  <c r="I16" i="8"/>
  <c r="I15" i="8"/>
  <c r="I14" i="8"/>
  <c r="I13" i="8"/>
  <c r="I12" i="8"/>
  <c r="I11" i="8"/>
  <c r="I10" i="8"/>
  <c r="I9" i="8"/>
  <c r="H22" i="8"/>
  <c r="H21" i="8"/>
  <c r="H20" i="8"/>
  <c r="H19" i="8"/>
  <c r="H18" i="8"/>
  <c r="H17" i="8"/>
  <c r="H16" i="8"/>
  <c r="H15" i="8"/>
  <c r="H14" i="8"/>
  <c r="H13" i="8"/>
  <c r="H12" i="8"/>
  <c r="H11" i="8"/>
  <c r="H10" i="8"/>
  <c r="H9" i="8"/>
  <c r="G22" i="8"/>
  <c r="G21" i="8"/>
  <c r="G20" i="8"/>
  <c r="G19" i="8"/>
  <c r="G18" i="8"/>
  <c r="G17" i="8"/>
  <c r="G16" i="8"/>
  <c r="G15" i="8"/>
  <c r="G14" i="8"/>
  <c r="G13" i="8"/>
  <c r="G12" i="8"/>
  <c r="G11" i="8"/>
  <c r="G10" i="8"/>
  <c r="G9" i="8"/>
  <c r="F22" i="8"/>
  <c r="F21" i="8"/>
  <c r="F20" i="8"/>
  <c r="F19" i="8"/>
  <c r="F18" i="8"/>
  <c r="F17" i="8"/>
  <c r="F16" i="8"/>
  <c r="F15" i="8"/>
  <c r="F14" i="8"/>
  <c r="F13" i="8"/>
  <c r="F12" i="8"/>
  <c r="F11" i="8"/>
  <c r="F10" i="8"/>
  <c r="F9" i="8"/>
  <c r="E22" i="8"/>
  <c r="E21" i="8"/>
  <c r="E20" i="8"/>
  <c r="E19" i="8"/>
  <c r="E18" i="8"/>
  <c r="E17" i="8"/>
  <c r="E16" i="8"/>
  <c r="E15" i="8"/>
  <c r="E14" i="8"/>
  <c r="E13" i="8"/>
  <c r="E12" i="8"/>
  <c r="E11" i="8"/>
  <c r="E10" i="8"/>
  <c r="E9" i="8"/>
  <c r="D22" i="8"/>
  <c r="D21" i="8"/>
  <c r="D19" i="8"/>
  <c r="D17" i="8"/>
  <c r="D20" i="8"/>
  <c r="D18" i="8"/>
  <c r="D16" i="8"/>
  <c r="C22" i="8"/>
  <c r="C21" i="8"/>
  <c r="C20" i="8"/>
  <c r="C19" i="8"/>
  <c r="B22" i="8"/>
  <c r="B19" i="8"/>
  <c r="B20" i="8"/>
  <c r="B21" i="8"/>
  <c r="C18" i="8"/>
  <c r="C17" i="8"/>
  <c r="C15" i="8"/>
  <c r="D10" i="8"/>
  <c r="C10" i="8"/>
  <c r="D9" i="8"/>
  <c r="C9" i="8"/>
  <c r="D19" i="27"/>
  <c r="D20" i="27"/>
  <c r="D21" i="27"/>
  <c r="D12" i="8"/>
  <c r="D13" i="8"/>
  <c r="D14" i="8"/>
  <c r="D15" i="8"/>
  <c r="C25" i="38"/>
  <c r="C23" i="38"/>
  <c r="D13" i="27"/>
  <c r="C18" i="27"/>
  <c r="G23" i="19"/>
  <c r="G24" i="19"/>
  <c r="G25" i="19"/>
  <c r="D7" i="38"/>
  <c r="D7" i="37"/>
  <c r="D7" i="36"/>
  <c r="D7" i="25"/>
  <c r="D7" i="35"/>
  <c r="D7" i="26"/>
  <c r="D7" i="19"/>
  <c r="D7" i="18"/>
  <c r="D7" i="24"/>
  <c r="D7" i="22"/>
  <c r="D7" i="21"/>
  <c r="D7" i="23"/>
  <c r="D7" i="20"/>
  <c r="H14" i="22"/>
  <c r="H14" i="38"/>
  <c r="D11" i="27"/>
  <c r="D12" i="27"/>
  <c r="D14" i="27"/>
  <c r="D15" i="27"/>
  <c r="D16" i="27"/>
  <c r="D17" i="27"/>
  <c r="D18" i="27"/>
  <c r="C10" i="27"/>
  <c r="D10" i="27"/>
  <c r="B11" i="27"/>
  <c r="B12" i="27"/>
  <c r="B13" i="27"/>
  <c r="B14" i="27"/>
  <c r="B15" i="27"/>
  <c r="B16" i="27"/>
  <c r="B17" i="27"/>
  <c r="B18" i="27"/>
  <c r="B19" i="27"/>
  <c r="B20" i="27"/>
  <c r="B21" i="27"/>
  <c r="B10" i="27"/>
  <c r="B3" i="27"/>
  <c r="F27" i="38"/>
  <c r="E27" i="38"/>
  <c r="D27" i="38"/>
  <c r="B27" i="38"/>
  <c r="D26" i="38"/>
  <c r="B26" i="38"/>
  <c r="H25" i="38"/>
  <c r="G25" i="38"/>
  <c r="H24" i="38"/>
  <c r="G24" i="38"/>
  <c r="H23" i="38"/>
  <c r="G23" i="38"/>
  <c r="H22" i="38"/>
  <c r="G22" i="38"/>
  <c r="H21" i="38"/>
  <c r="G21" i="38"/>
  <c r="H20" i="38"/>
  <c r="G20" i="38"/>
  <c r="H19" i="38"/>
  <c r="G19" i="38"/>
  <c r="H18" i="38"/>
  <c r="G18" i="38"/>
  <c r="H17" i="38"/>
  <c r="G17" i="38"/>
  <c r="H16" i="38"/>
  <c r="G16" i="38"/>
  <c r="H15" i="38"/>
  <c r="G15" i="38"/>
  <c r="H27" i="38"/>
  <c r="G14" i="38"/>
  <c r="D3" i="38"/>
  <c r="F27" i="37"/>
  <c r="E27" i="37"/>
  <c r="D27" i="37"/>
  <c r="C27" i="37"/>
  <c r="B27" i="37"/>
  <c r="D26" i="37"/>
  <c r="C26" i="37"/>
  <c r="B26" i="37"/>
  <c r="H25" i="37"/>
  <c r="G25" i="37"/>
  <c r="H24" i="37"/>
  <c r="G24" i="37"/>
  <c r="H23" i="37"/>
  <c r="G23" i="37"/>
  <c r="H22" i="37"/>
  <c r="G22" i="37"/>
  <c r="H21" i="37"/>
  <c r="G21" i="37"/>
  <c r="H20" i="37"/>
  <c r="G20" i="37"/>
  <c r="H19" i="37"/>
  <c r="G19" i="37"/>
  <c r="H18" i="37"/>
  <c r="G18" i="37"/>
  <c r="H17" i="37"/>
  <c r="G17" i="37"/>
  <c r="H16" i="37"/>
  <c r="G16" i="37"/>
  <c r="H15" i="37"/>
  <c r="G15" i="37"/>
  <c r="H14" i="37"/>
  <c r="H27" i="37" s="1"/>
  <c r="G14" i="37"/>
  <c r="D3" i="37"/>
  <c r="F27" i="36"/>
  <c r="E27" i="36"/>
  <c r="D27" i="36"/>
  <c r="C27" i="36"/>
  <c r="B27" i="36"/>
  <c r="D26" i="36"/>
  <c r="C26" i="36"/>
  <c r="B26" i="36"/>
  <c r="H25" i="36"/>
  <c r="G25" i="36"/>
  <c r="H24" i="36"/>
  <c r="G24" i="36"/>
  <c r="H23" i="36"/>
  <c r="G23" i="36"/>
  <c r="H22" i="36"/>
  <c r="G22" i="36"/>
  <c r="H21" i="36"/>
  <c r="G21" i="36"/>
  <c r="H20" i="36"/>
  <c r="G20" i="36"/>
  <c r="H19" i="36"/>
  <c r="G19" i="36"/>
  <c r="H18" i="36"/>
  <c r="G18" i="36"/>
  <c r="H17" i="36"/>
  <c r="G17" i="36"/>
  <c r="H16" i="36"/>
  <c r="G16" i="36"/>
  <c r="H15" i="36"/>
  <c r="G15" i="36"/>
  <c r="H14" i="36"/>
  <c r="G14" i="36"/>
  <c r="D3" i="36"/>
  <c r="F27" i="35"/>
  <c r="E27" i="35"/>
  <c r="D27" i="35"/>
  <c r="C27" i="35"/>
  <c r="B27" i="35"/>
  <c r="D26" i="35"/>
  <c r="C26" i="35"/>
  <c r="B26" i="35"/>
  <c r="H25" i="35"/>
  <c r="G25" i="35"/>
  <c r="H24" i="35"/>
  <c r="G24" i="35"/>
  <c r="H23" i="35"/>
  <c r="G23" i="35"/>
  <c r="H22" i="35"/>
  <c r="G22" i="35"/>
  <c r="H21" i="35"/>
  <c r="G21" i="35"/>
  <c r="H20" i="35"/>
  <c r="G20" i="35"/>
  <c r="H19" i="35"/>
  <c r="G19" i="35"/>
  <c r="H18" i="35"/>
  <c r="G18" i="35"/>
  <c r="H17" i="35"/>
  <c r="G17" i="35"/>
  <c r="H16" i="35"/>
  <c r="G16" i="35"/>
  <c r="H15" i="35"/>
  <c r="G15" i="35"/>
  <c r="H14" i="35"/>
  <c r="H27" i="35" s="1"/>
  <c r="G14" i="35"/>
  <c r="D3" i="35"/>
  <c r="H16" i="23"/>
  <c r="G27" i="37" l="1"/>
  <c r="G27" i="38"/>
  <c r="H27" i="36"/>
  <c r="G27" i="36"/>
  <c r="G27" i="35"/>
  <c r="H25" i="3"/>
  <c r="G25" i="3"/>
  <c r="H24" i="3"/>
  <c r="G24" i="3"/>
  <c r="H23" i="3"/>
  <c r="G23" i="3"/>
  <c r="H22" i="3"/>
  <c r="G22" i="3"/>
  <c r="H21" i="3"/>
  <c r="G21" i="3"/>
  <c r="H20" i="3"/>
  <c r="G20" i="3"/>
  <c r="H19" i="3"/>
  <c r="G19" i="3"/>
  <c r="H18" i="3"/>
  <c r="G18" i="3"/>
  <c r="H17" i="3"/>
  <c r="G17" i="3"/>
  <c r="H16" i="3"/>
  <c r="G16" i="3"/>
  <c r="H15" i="3"/>
  <c r="G15" i="3"/>
  <c r="H14" i="3"/>
  <c r="G14" i="3"/>
  <c r="C11" i="27" l="1"/>
  <c r="F11" i="27"/>
  <c r="C12" i="27"/>
  <c r="F12" i="27"/>
  <c r="C13" i="27"/>
  <c r="F13" i="27"/>
  <c r="C14" i="27"/>
  <c r="F14" i="27"/>
  <c r="C15" i="27"/>
  <c r="F15" i="27"/>
  <c r="C16" i="27"/>
  <c r="F16" i="27"/>
  <c r="C17" i="27"/>
  <c r="F17" i="27"/>
  <c r="F18" i="27"/>
  <c r="C19" i="27"/>
  <c r="F19" i="27"/>
  <c r="C20" i="27"/>
  <c r="F20" i="27"/>
  <c r="C21" i="27"/>
  <c r="F21" i="27"/>
  <c r="F10" i="27"/>
  <c r="F27" i="25"/>
  <c r="E27" i="25"/>
  <c r="D27" i="25"/>
  <c r="C27" i="25"/>
  <c r="B27" i="25"/>
  <c r="D26" i="25"/>
  <c r="C26" i="25"/>
  <c r="B26" i="25"/>
  <c r="H25" i="25"/>
  <c r="G25" i="25"/>
  <c r="H24" i="25"/>
  <c r="G24" i="25"/>
  <c r="H23" i="25"/>
  <c r="G23" i="25"/>
  <c r="H22" i="25"/>
  <c r="G22" i="25"/>
  <c r="H21" i="25"/>
  <c r="G21" i="25"/>
  <c r="H20" i="25"/>
  <c r="G20" i="25"/>
  <c r="H19" i="25"/>
  <c r="G19" i="25"/>
  <c r="H18" i="25"/>
  <c r="G18" i="25"/>
  <c r="H17" i="25"/>
  <c r="G17" i="25"/>
  <c r="H16" i="25"/>
  <c r="G16" i="25"/>
  <c r="H15" i="25"/>
  <c r="G15" i="25"/>
  <c r="H14" i="25"/>
  <c r="G14" i="25"/>
  <c r="D3" i="25"/>
  <c r="F27" i="26"/>
  <c r="E27" i="26"/>
  <c r="D27" i="26"/>
  <c r="C27" i="26"/>
  <c r="B27" i="26"/>
  <c r="D26" i="26"/>
  <c r="C26" i="26"/>
  <c r="B26" i="26"/>
  <c r="H25" i="26"/>
  <c r="G25" i="26"/>
  <c r="H24" i="26"/>
  <c r="G24" i="26"/>
  <c r="H23" i="26"/>
  <c r="G23" i="26"/>
  <c r="H22" i="26"/>
  <c r="G22" i="26"/>
  <c r="H21" i="26"/>
  <c r="G21" i="26"/>
  <c r="H20" i="26"/>
  <c r="G20" i="26"/>
  <c r="H19" i="26"/>
  <c r="G19" i="26"/>
  <c r="H18" i="26"/>
  <c r="G18" i="26"/>
  <c r="H17" i="26"/>
  <c r="G17" i="26"/>
  <c r="H16" i="26"/>
  <c r="G16" i="26"/>
  <c r="H15" i="26"/>
  <c r="G15" i="26"/>
  <c r="H14" i="26"/>
  <c r="G14" i="26"/>
  <c r="D3" i="26"/>
  <c r="F27" i="19"/>
  <c r="E27" i="19"/>
  <c r="D27" i="19"/>
  <c r="C27" i="19"/>
  <c r="B27" i="19"/>
  <c r="C14" i="8" s="1"/>
  <c r="D26" i="19"/>
  <c r="C26" i="19"/>
  <c r="B26" i="19"/>
  <c r="H25" i="19"/>
  <c r="H24" i="19"/>
  <c r="H23" i="19"/>
  <c r="H22" i="19"/>
  <c r="G22" i="19"/>
  <c r="H21" i="19"/>
  <c r="G21" i="19"/>
  <c r="H20" i="19"/>
  <c r="G20" i="19"/>
  <c r="H19" i="19"/>
  <c r="G19" i="19"/>
  <c r="H18" i="19"/>
  <c r="G18" i="19"/>
  <c r="H17" i="19"/>
  <c r="G17" i="19"/>
  <c r="H16" i="19"/>
  <c r="G16" i="19"/>
  <c r="H15" i="19"/>
  <c r="G15" i="19"/>
  <c r="H14" i="19"/>
  <c r="G14" i="19"/>
  <c r="D3" i="19"/>
  <c r="F27" i="18"/>
  <c r="E27" i="18"/>
  <c r="D27" i="18"/>
  <c r="C27" i="18"/>
  <c r="B27" i="18"/>
  <c r="C13" i="8" s="1"/>
  <c r="D26" i="18"/>
  <c r="C26" i="18"/>
  <c r="B26" i="18"/>
  <c r="H25" i="18"/>
  <c r="G25" i="18"/>
  <c r="H24" i="18"/>
  <c r="G24" i="18"/>
  <c r="H23" i="18"/>
  <c r="G23" i="18"/>
  <c r="H22" i="18"/>
  <c r="G22" i="18"/>
  <c r="H21" i="18"/>
  <c r="G21" i="18"/>
  <c r="H20" i="18"/>
  <c r="G20" i="18"/>
  <c r="H19" i="18"/>
  <c r="G19" i="18"/>
  <c r="H18" i="18"/>
  <c r="G18" i="18"/>
  <c r="H17" i="18"/>
  <c r="G17" i="18"/>
  <c r="H16" i="18"/>
  <c r="G16" i="18"/>
  <c r="H15" i="18"/>
  <c r="G15" i="18"/>
  <c r="H14" i="18"/>
  <c r="G14" i="18"/>
  <c r="D3" i="18"/>
  <c r="F27" i="24"/>
  <c r="E27" i="24"/>
  <c r="D27" i="24"/>
  <c r="C27" i="24"/>
  <c r="B27" i="24"/>
  <c r="D26" i="24"/>
  <c r="C26" i="24"/>
  <c r="B26" i="24"/>
  <c r="H25" i="24"/>
  <c r="G25" i="24"/>
  <c r="H24" i="24"/>
  <c r="G24" i="24"/>
  <c r="H23" i="24"/>
  <c r="G23" i="24"/>
  <c r="H22" i="24"/>
  <c r="G22" i="24"/>
  <c r="H21" i="24"/>
  <c r="G21" i="24"/>
  <c r="H20" i="24"/>
  <c r="G20" i="24"/>
  <c r="H19" i="24"/>
  <c r="G19" i="24"/>
  <c r="H18" i="24"/>
  <c r="G18" i="24"/>
  <c r="H17" i="24"/>
  <c r="G17" i="24"/>
  <c r="H16" i="24"/>
  <c r="G16" i="24"/>
  <c r="H15" i="24"/>
  <c r="G15" i="24"/>
  <c r="H14" i="24"/>
  <c r="G14" i="24"/>
  <c r="D3" i="24"/>
  <c r="F27" i="22"/>
  <c r="E27" i="22"/>
  <c r="D27" i="22"/>
  <c r="C27" i="22"/>
  <c r="B27" i="22"/>
  <c r="C12" i="8" s="1"/>
  <c r="D26" i="22"/>
  <c r="C26" i="22"/>
  <c r="B26" i="22"/>
  <c r="H25" i="22"/>
  <c r="G25" i="22"/>
  <c r="H24" i="22"/>
  <c r="G24" i="22"/>
  <c r="H23" i="22"/>
  <c r="G23" i="22"/>
  <c r="H22" i="22"/>
  <c r="G22" i="22"/>
  <c r="H21" i="22"/>
  <c r="G21" i="22"/>
  <c r="H20" i="22"/>
  <c r="G20" i="22"/>
  <c r="H19" i="22"/>
  <c r="G19" i="22"/>
  <c r="H18" i="22"/>
  <c r="G18" i="22"/>
  <c r="H17" i="22"/>
  <c r="G17" i="22"/>
  <c r="H16" i="22"/>
  <c r="G16" i="22"/>
  <c r="H15" i="22"/>
  <c r="G15" i="22"/>
  <c r="G14" i="22"/>
  <c r="D3" i="22"/>
  <c r="F27" i="21"/>
  <c r="E27" i="21"/>
  <c r="D27" i="21"/>
  <c r="C27" i="21"/>
  <c r="B27" i="21"/>
  <c r="C11" i="8" s="1"/>
  <c r="D26" i="21"/>
  <c r="C26" i="21"/>
  <c r="D11" i="8" s="1"/>
  <c r="B26" i="21"/>
  <c r="H25" i="21"/>
  <c r="G25" i="21"/>
  <c r="H24" i="21"/>
  <c r="G24" i="21"/>
  <c r="H23" i="21"/>
  <c r="G23" i="21"/>
  <c r="H22" i="21"/>
  <c r="G22" i="21"/>
  <c r="H21" i="21"/>
  <c r="G21" i="21"/>
  <c r="H20" i="21"/>
  <c r="G20" i="21"/>
  <c r="H19" i="21"/>
  <c r="G19" i="21"/>
  <c r="H18" i="21"/>
  <c r="G18" i="21"/>
  <c r="H17" i="21"/>
  <c r="G17" i="21"/>
  <c r="H16" i="21"/>
  <c r="G16" i="21"/>
  <c r="H15" i="21"/>
  <c r="G15" i="21"/>
  <c r="H14" i="21"/>
  <c r="G14" i="21"/>
  <c r="D3" i="21"/>
  <c r="F27" i="23"/>
  <c r="E27" i="23"/>
  <c r="D27" i="23"/>
  <c r="C27" i="23"/>
  <c r="B27" i="23"/>
  <c r="C16" i="8" s="1"/>
  <c r="D26" i="23"/>
  <c r="C26" i="23"/>
  <c r="B26" i="23"/>
  <c r="H25" i="23"/>
  <c r="G25" i="23"/>
  <c r="H24" i="23"/>
  <c r="G24" i="23"/>
  <c r="H23" i="23"/>
  <c r="G23" i="23"/>
  <c r="H22" i="23"/>
  <c r="G22" i="23"/>
  <c r="H21" i="23"/>
  <c r="G21" i="23"/>
  <c r="H20" i="23"/>
  <c r="G20" i="23"/>
  <c r="H19" i="23"/>
  <c r="G19" i="23"/>
  <c r="H18" i="23"/>
  <c r="G18" i="23"/>
  <c r="H17" i="23"/>
  <c r="G17" i="23"/>
  <c r="G16" i="23"/>
  <c r="H15" i="23"/>
  <c r="G15" i="23"/>
  <c r="H14" i="23"/>
  <c r="G14" i="23"/>
  <c r="D3" i="23"/>
  <c r="F27" i="20"/>
  <c r="E27" i="20"/>
  <c r="D27" i="20"/>
  <c r="C27" i="20"/>
  <c r="B27" i="20"/>
  <c r="D26" i="20"/>
  <c r="C26" i="20"/>
  <c r="B26" i="20"/>
  <c r="H25" i="20"/>
  <c r="G25" i="20"/>
  <c r="H24" i="20"/>
  <c r="G24" i="20"/>
  <c r="H23" i="20"/>
  <c r="G23" i="20"/>
  <c r="H22" i="20"/>
  <c r="G22" i="20"/>
  <c r="H21" i="20"/>
  <c r="G21" i="20"/>
  <c r="H20" i="20"/>
  <c r="G20" i="20"/>
  <c r="H19" i="20"/>
  <c r="G19" i="20"/>
  <c r="H18" i="20"/>
  <c r="G18" i="20"/>
  <c r="H17" i="20"/>
  <c r="G17" i="20"/>
  <c r="H16" i="20"/>
  <c r="G16" i="20"/>
  <c r="H15" i="20"/>
  <c r="G15" i="20"/>
  <c r="H14" i="20"/>
  <c r="G14" i="20"/>
  <c r="D3" i="20"/>
  <c r="C26" i="3"/>
  <c r="H21" i="27" l="1"/>
  <c r="H20" i="27"/>
  <c r="H19" i="27"/>
  <c r="G27" i="22"/>
  <c r="H27" i="19"/>
  <c r="G27" i="26"/>
  <c r="G27" i="18"/>
  <c r="H27" i="18"/>
  <c r="H17" i="27"/>
  <c r="H18" i="27"/>
  <c r="H16" i="27"/>
  <c r="H14" i="27"/>
  <c r="H12" i="27"/>
  <c r="H15" i="27"/>
  <c r="H13" i="27"/>
  <c r="G27" i="21"/>
  <c r="H27" i="21"/>
  <c r="H27" i="22"/>
  <c r="G27" i="24"/>
  <c r="H27" i="24"/>
  <c r="G27" i="19"/>
  <c r="H27" i="26"/>
  <c r="G27" i="25"/>
  <c r="H27" i="25"/>
  <c r="G27" i="23"/>
  <c r="H10" i="27"/>
  <c r="H27" i="23"/>
  <c r="H11" i="27"/>
  <c r="G27" i="20"/>
  <c r="G21" i="27"/>
  <c r="G19" i="27"/>
  <c r="G17" i="27"/>
  <c r="G15" i="27"/>
  <c r="G13" i="27"/>
  <c r="G11" i="27"/>
  <c r="G10" i="27"/>
  <c r="G20" i="27"/>
  <c r="G18" i="27"/>
  <c r="G16" i="27"/>
  <c r="G14" i="27"/>
  <c r="G12" i="27"/>
  <c r="F23" i="27"/>
  <c r="E23" i="27"/>
  <c r="H27" i="20"/>
  <c r="C23" i="27" l="1"/>
  <c r="A32" i="8"/>
  <c r="B18" i="8"/>
  <c r="B17" i="8"/>
  <c r="B16" i="8"/>
  <c r="B15" i="8"/>
  <c r="B14" i="8"/>
  <c r="B12" i="8"/>
  <c r="B11" i="8"/>
  <c r="B13" i="8"/>
  <c r="B10" i="8"/>
  <c r="B9" i="8"/>
  <c r="C3" i="8"/>
  <c r="D26" i="3"/>
  <c r="C27" i="3"/>
  <c r="D27" i="3"/>
  <c r="E27" i="3"/>
  <c r="F23" i="8" s="1"/>
  <c r="F27" i="3"/>
  <c r="G23" i="8" s="1"/>
  <c r="B27" i="3"/>
  <c r="B26" i="3"/>
  <c r="B23" i="27" l="1"/>
  <c r="C23" i="8"/>
  <c r="D23" i="27"/>
  <c r="B22" i="27"/>
  <c r="D22" i="27"/>
  <c r="D23" i="8"/>
  <c r="E23" i="8"/>
  <c r="G27" i="3"/>
  <c r="H27" i="3"/>
  <c r="D3" i="3"/>
  <c r="G23" i="27" l="1"/>
  <c r="H23" i="27"/>
  <c r="I24" i="8"/>
  <c r="H24" i="8"/>
  <c r="C27" i="38"/>
  <c r="C26"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3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3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300-000003000000}">
      <text>
        <r>
          <rPr>
            <sz val="8"/>
            <color indexed="81"/>
            <rFont val="Tahoma"/>
            <family val="2"/>
          </rPr>
          <t>Se debe colocar el valor máximo que se presente de entre todos los meses.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7CF79ECD-47B2-4431-AEFD-CE5106D64F71}">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3151945F-2224-4687-992C-7C2D3F2920F6}">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B42ED673-6F09-486E-9ED2-9ADF0382CC46}">
      <text>
        <r>
          <rPr>
            <sz val="8"/>
            <color indexed="81"/>
            <rFont val="Tahoma"/>
            <family val="2"/>
          </rPr>
          <t>Se debe colocar el valor máximo que se presente de entre todos los meses.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C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C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C00-000003000000}">
      <text>
        <r>
          <rPr>
            <sz val="8"/>
            <color indexed="81"/>
            <rFont val="Tahoma"/>
            <family val="2"/>
          </rPr>
          <t>Se debe colocar el valor máximo que se presente de entre todos los meses.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42B99E05-7BF0-4DA4-BCB6-33B20A72763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DA3EC769-EAE4-4640-9BE3-304BB2F380DF}">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5D6347F-51A7-4BA4-974B-FF110BE7218B}">
      <text>
        <r>
          <rPr>
            <sz val="8"/>
            <color indexed="81"/>
            <rFont val="Tahoma"/>
            <family val="2"/>
          </rPr>
          <t>Se debe colocar el valor máximo que se presente de entre todos los meses.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8D6DAF4C-F90E-410B-ABF5-4E7E8DECE92C}">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A01F3CD7-4D87-446D-9CB9-0719F08B11AC}">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1B804BF4-948D-4D1E-A296-8BF4BC6EDAD0}">
      <text>
        <r>
          <rPr>
            <sz val="8"/>
            <color indexed="81"/>
            <rFont val="Tahoma"/>
            <family val="2"/>
          </rPr>
          <t>Se debe colocar el valor máximo que se presente de entre todos los meses.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B1C26840-830E-4995-8925-A100BFB2ED16}">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5528FF4A-7B7E-419C-95D0-9E8997128AD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2DF66836-8806-4B79-827A-1C164D74E092}">
      <text>
        <r>
          <rPr>
            <sz val="8"/>
            <color indexed="81"/>
            <rFont val="Tahoma"/>
            <family val="2"/>
          </rPr>
          <t>Se debe colocar el valor máximo que se presente de entre todos los meses.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4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4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400-000003000000}">
      <text>
        <r>
          <rPr>
            <sz val="8"/>
            <color indexed="81"/>
            <rFont val="Tahoma"/>
            <family val="2"/>
          </rPr>
          <t>Se debe colocar el valor máximo que se presente de entre todos los meses.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5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5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500-000003000000}">
      <text>
        <r>
          <rPr>
            <sz val="8"/>
            <color indexed="81"/>
            <rFont val="Tahoma"/>
            <family val="2"/>
          </rPr>
          <t>Se debe colocar el valor máximo que se presente de entre todos los meses.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6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6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600-000003000000}">
      <text>
        <r>
          <rPr>
            <sz val="8"/>
            <color indexed="81"/>
            <rFont val="Tahoma"/>
            <family val="2"/>
          </rPr>
          <t>Se debe colocar el valor máximo que se presente de entre todos los meses.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7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7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700-000003000000}">
      <text>
        <r>
          <rPr>
            <sz val="8"/>
            <color indexed="81"/>
            <rFont val="Tahoma"/>
            <family val="2"/>
          </rPr>
          <t>Se debe colocar el valor máximo que se presente de entre todos los meses.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8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8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800-000003000000}">
      <text>
        <r>
          <rPr>
            <sz val="8"/>
            <color indexed="81"/>
            <rFont val="Tahoma"/>
            <family val="2"/>
          </rPr>
          <t>Se debe colocar el valor máximo que se presente de entre todos los meses.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9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9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900-000003000000}">
      <text>
        <r>
          <rPr>
            <sz val="8"/>
            <color indexed="81"/>
            <rFont val="Tahoma"/>
            <family val="2"/>
          </rPr>
          <t>Se debe colocar el valor máximo que se presente de entre todos los meses.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A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A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A00-000003000000}">
      <text>
        <r>
          <rPr>
            <sz val="8"/>
            <color indexed="81"/>
            <rFont val="Tahoma"/>
            <family val="2"/>
          </rPr>
          <t>Se debe colocar el valor máximo que se presente de entre todos los meses.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B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B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B00-000003000000}">
      <text>
        <r>
          <rPr>
            <sz val="8"/>
            <color indexed="81"/>
            <rFont val="Tahoma"/>
            <family val="2"/>
          </rPr>
          <t>Se debe colocar el valor máximo que se presente de entre todos los meses.</t>
        </r>
      </text>
    </comment>
  </commentList>
</comments>
</file>

<file path=xl/sharedStrings.xml><?xml version="1.0" encoding="utf-8"?>
<sst xmlns="http://schemas.openxmlformats.org/spreadsheetml/2006/main" count="664" uniqueCount="118">
  <si>
    <t xml:space="preserve">Intrucciones para completar la hoja de registro </t>
  </si>
  <si>
    <t>"GE-Energía Eléctrica-Controles de consumo e indicadores"</t>
  </si>
  <si>
    <t>Estimado usuario, la información contenida en este archivo tiene como propósito orientarlo sobre la forma de completar cada una de las hojas creadas, por favor lea la información.</t>
  </si>
  <si>
    <t>Hojas contenidas en el archivo</t>
  </si>
  <si>
    <t>Instrucciones</t>
  </si>
  <si>
    <t>Datos y otros</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</si>
  <si>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</si>
  <si>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</si>
  <si>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</si>
  <si>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</si>
  <si>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</si>
  <si>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</si>
  <si>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</si>
  <si>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</si>
  <si>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</si>
  <si>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</si>
  <si>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</si>
  <si>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</si>
  <si>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</si>
  <si>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</si>
  <si>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Consideraciones importantes</t>
  </si>
  <si>
    <t>Estudie la hoja de "Datos e indicadores", en ella encontrará información de las hojas metodológicas de los datos estadísticos e indicadores solicitados, de igual forma encontrará definiciones y las fórmulas aplicadas, con mayor detalle.</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</si>
  <si>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</si>
  <si>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</si>
  <si>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</si>
  <si>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</si>
  <si>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</si>
  <si>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</si>
  <si>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4-13</t>
  </si>
  <si>
    <t>Edificio 1 al Edificio 10</t>
  </si>
  <si>
    <t>Datos estadísticos mensuales de energía, demanda, importe, cantidad de empleados y área física.</t>
  </si>
  <si>
    <t>En las siguientes hojas, existen celdas con información y fórmulas ya establecidas para el cálculo de los indicadores, de datos totales y promedios, por lo que las celdas está bloqueadas:</t>
  </si>
  <si>
    <t>Ubicación de las fórmulas establecidas</t>
  </si>
  <si>
    <t>Columna de los indicadores consumo de energía eléctrica por empleado, consumo de energía eléctrica por área física  y toneladas de dióxido de carbono equivalentes.  Últimas dos filas de cada tabla, contiene fórmula de suma y promedio.</t>
  </si>
  <si>
    <t>14</t>
  </si>
  <si>
    <t>Toda la hoja contiene fórmulas establecidas.  Solo la celda de "Período reportado" no se encuentra protegida, por lo que se debe completar</t>
  </si>
  <si>
    <t>15</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</si>
  <si>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</si>
  <si>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</si>
  <si>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Para desactivar la opción de protección, el cursor del mouse se debe colocar sobre la pestaña con el nombre de la hoja, se oprime la tecla derecha del mouse, de la lista que se despliega busque la opción "Desproteger hoja" y seleccionelo.</t>
  </si>
  <si>
    <t>Estimado usuario, a continuación se brinda en detalle la información sobre datos estadísticos e indicadores aplicados en las hojas "Edificio #", de igual forma se brinda información sobre datos de conversión de unidades.</t>
  </si>
  <si>
    <t>Hojas metodológicas</t>
  </si>
  <si>
    <t xml:space="preserve">Las hojas metodológicas son documentos que brindan detalles sobre definiciones, metologías de cálculo y de las hojas requeridas de completar para la obtención del total de energía eléctrica consumida en la Institución.   Para este tema se han generado las siguientes hojas metodológicas: </t>
  </si>
  <si>
    <t>Hoja metodológica de datos estadísticos requeridos:</t>
  </si>
  <si>
    <t>Para mayor información acceda la siguiente página web:</t>
  </si>
  <si>
    <t>Energía eléctrica, demanda, importe, cantidad de empleados y área física</t>
  </si>
  <si>
    <t>http://www.digeca.go.cr/ambientalizacion/herramientasPGA.html</t>
  </si>
  <si>
    <t>Hoja metodológica de indicadores:</t>
  </si>
  <si>
    <t>Consumo de energía eléctrica por empleado</t>
  </si>
  <si>
    <t>Consumo de energía eléctrica por área física</t>
  </si>
  <si>
    <t>Toneladas de dióxido de carbono equivalente (tCO2e)</t>
  </si>
  <si>
    <t>Institución:</t>
  </si>
  <si>
    <t>Instituto Tecnológico de Costa Rica</t>
  </si>
  <si>
    <t>Total de medidores:</t>
  </si>
  <si>
    <t>Total de edificios:</t>
  </si>
  <si>
    <t>Responsable institucional:</t>
  </si>
  <si>
    <t>Raquel Mejias Elizondo</t>
  </si>
  <si>
    <t>Dependencia:</t>
  </si>
  <si>
    <t>Unidad Institucional de Gestión Ambiental y Seguridad Laboral</t>
  </si>
  <si>
    <t>Responsable de registro:</t>
  </si>
  <si>
    <t>Hellen Chinchilla Guzmán</t>
  </si>
  <si>
    <t>Teléfono:</t>
  </si>
  <si>
    <t>Correo electrónico:</t>
  </si>
  <si>
    <t>ga@itcr.ac.cr</t>
  </si>
  <si>
    <t>Período del reporte:</t>
  </si>
  <si>
    <t>CONTROL DE CONSUMO DE ENERGÍA ELÉCTRICA DEL EDIFICIO</t>
  </si>
  <si>
    <t>INSTITUCION:</t>
  </si>
  <si>
    <t>NOMBRE DEL EDIFICIO/DEPENDENCIA:</t>
  </si>
  <si>
    <t>NÚMERO DE MEDIDORES:</t>
  </si>
  <si>
    <t>PERÍODO DEL REPORTE:</t>
  </si>
  <si>
    <t>FECHA DE ACTUALIZACIÓN:</t>
  </si>
  <si>
    <t>ENCARGADO DE REGISTRO:</t>
  </si>
  <si>
    <t>AÑO</t>
  </si>
  <si>
    <t>Mes</t>
  </si>
  <si>
    <t>Energía     (kWh)</t>
  </si>
  <si>
    <t>Demanda máxima       (kW)</t>
  </si>
  <si>
    <t>Importe             (¢)</t>
  </si>
  <si>
    <t>Cantidad de empleados    (N° empleados)</t>
  </si>
  <si>
    <t>Área fisica (m2)</t>
  </si>
  <si>
    <t>Indicadores</t>
  </si>
  <si>
    <t>Observaciones de causales</t>
  </si>
  <si>
    <t>Consumo de energía eléctrica por  empleado (kWh /Nº empleados)</t>
  </si>
  <si>
    <t>Consumo de energía eléctrica por área física        (kWh/ m2)</t>
  </si>
  <si>
    <t xml:space="preserve">Enero </t>
  </si>
  <si>
    <t>Febrero</t>
  </si>
  <si>
    <t>Marzo</t>
  </si>
  <si>
    <t>Abril</t>
  </si>
  <si>
    <t>Mayo</t>
  </si>
  <si>
    <t>Junio</t>
  </si>
  <si>
    <t>Julio</t>
  </si>
  <si>
    <t xml:space="preserve">Agosto </t>
  </si>
  <si>
    <t>Septiembre</t>
  </si>
  <si>
    <t>Octubre</t>
  </si>
  <si>
    <t>Noviembre</t>
  </si>
  <si>
    <t>Diciembre</t>
  </si>
  <si>
    <t>Total</t>
  </si>
  <si>
    <t>-</t>
  </si>
  <si>
    <t>Promedio</t>
  </si>
  <si>
    <t>GRÁFICO CONTROL DE CONSUMO DE ENERGÍA ELÉCTRICA</t>
  </si>
  <si>
    <t>CONSUMO DE ENERGÍA ELÉCTRICA POR EDIFICIO</t>
  </si>
  <si>
    <t>#</t>
  </si>
  <si>
    <t>Edificio/ Dependencia</t>
  </si>
  <si>
    <t>Consumo de Energía  (kWh/mes)</t>
  </si>
  <si>
    <t>Demanda máxima (kW)</t>
  </si>
  <si>
    <t>Importe (¢/mes)</t>
  </si>
  <si>
    <t>Consumo de energía eléctrica por empleado al mes  (kWh/empleado/mes)</t>
  </si>
  <si>
    <t>Consumo de energía eléctrica por área física  por mes  (kWh/m2/mes)</t>
  </si>
  <si>
    <t>TOTAL</t>
  </si>
  <si>
    <t>PROMEDIO</t>
  </si>
  <si>
    <t xml:space="preserve">GRÁFICOS DE CONSUMO DE ENERGÍA ELÉCTRICA </t>
  </si>
  <si>
    <t>CONSUMO DE ENERGÍA ELÉCTRICA INSTITUCIONAL</t>
  </si>
  <si>
    <t>Energía    (kWh)</t>
  </si>
  <si>
    <t>Demanda máxima   (kW)</t>
  </si>
  <si>
    <t>Consumo de energía eléctrica por empleado        (kWh /Nº empleados)</t>
  </si>
  <si>
    <t>Consumo de energía eléctrica por área física       (kWh/ m2)</t>
  </si>
  <si>
    <t>Enero</t>
  </si>
  <si>
    <t>Agosto</t>
  </si>
  <si>
    <t>GRÁFICO DE CONSUMO DE ENERGÍA ELÉCTRICA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</si>
</sst>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Red]\-&quot;₡&quot;#,##0"/>
    <numFmt numFmtId="165" formatCode="_(* #,##0.00_);_(* \(#,##0.00\);_(* &quot;-&quot;??_);_(@_)"/>
    <numFmt numFmtId="166" formatCode="&quot;₡&quot;#,##0.00"/>
    <numFmt numFmtId="167" formatCode="_(* #,##0.000_);_(* \(#,##0.000\);_(* &quot;-&quot;??_);_(@_)"/>
    <numFmt numFmtId="168" formatCode="&quot;₡&quot;#,##0"/>
    <numFmt numFmtId="169" formatCode="&quot;₡&quot;#,##0.00;[Red]\-&quot;₡&quot;#,##0.00"/>
  </numFmts>
  <fonts count="24">
    <font>
      <sz val="11"/>
      <color theme="1"/>
      <name val="Calibri"/>
      <family val="2"/>
      <scheme val="minor"/>
    </font>
    <font>
      <b/>
      <sz val="11"/>
      <color theme="1"/>
      <name val="Calibri"/>
      <family val="2"/>
      <scheme val="minor"/>
    </font>
    <font>
      <sz val="16"/>
      <color theme="1"/>
      <name val="Calibri"/>
      <family val="2"/>
      <scheme val="minor"/>
    </font>
    <font>
      <b/>
      <sz val="18"/>
      <color theme="1"/>
      <name val="Calibri"/>
      <family val="2"/>
      <scheme val="minor"/>
    </font>
    <font>
      <sz val="18"/>
      <color theme="1"/>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2"/>
      <color theme="1"/>
      <name val="Calibri"/>
      <family val="2"/>
      <scheme val="minor"/>
    </font>
    <font>
      <b/>
      <sz val="16"/>
      <color theme="1"/>
      <name val="Calibri"/>
      <family val="2"/>
      <scheme val="minor"/>
    </font>
    <font>
      <b/>
      <sz val="14"/>
      <name val="Calibri"/>
      <family val="2"/>
      <scheme val="minor"/>
    </font>
    <font>
      <b/>
      <u/>
      <sz val="12"/>
      <color theme="1"/>
      <name val="Calibri"/>
      <family val="2"/>
      <scheme val="minor"/>
    </font>
    <font>
      <sz val="9"/>
      <color indexed="81"/>
      <name val="Tahoma"/>
      <family val="2"/>
    </font>
    <font>
      <sz val="8"/>
      <color indexed="81"/>
      <name val="Tahoma"/>
      <family val="2"/>
    </font>
    <font>
      <sz val="11"/>
      <color theme="1"/>
      <name val="Calibri"/>
      <family val="2"/>
      <scheme val="minor"/>
    </font>
    <font>
      <sz val="11"/>
      <name val="Calibri"/>
      <family val="2"/>
      <scheme val="minor"/>
    </font>
    <font>
      <b/>
      <sz val="11"/>
      <name val="Calibri"/>
      <family val="2"/>
      <scheme val="minor"/>
    </font>
    <font>
      <b/>
      <sz val="20"/>
      <color theme="1"/>
      <name val="Calibri"/>
      <family val="2"/>
      <scheme val="minor"/>
    </font>
    <font>
      <b/>
      <sz val="14"/>
      <color theme="0"/>
      <name val="Calibri"/>
      <family val="2"/>
      <scheme val="minor"/>
    </font>
    <font>
      <sz val="14"/>
      <name val="Calibri"/>
      <family val="2"/>
      <scheme val="minor"/>
    </font>
    <font>
      <u/>
      <sz val="11"/>
      <color theme="10"/>
      <name val="Calibri"/>
      <family val="2"/>
    </font>
    <font>
      <sz val="11"/>
      <color rgb="FF444444"/>
      <name val="Calibri"/>
      <family val="2"/>
      <charset val="1"/>
    </font>
  </fonts>
  <fills count="13">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79998168889431442"/>
        <bgColor theme="0"/>
      </patternFill>
    </fill>
    <fill>
      <patternFill patternType="solid">
        <fgColor theme="3" tint="0.59999389629810485"/>
        <bgColor indexed="64"/>
      </patternFill>
    </fill>
    <fill>
      <patternFill patternType="solid">
        <fgColor theme="3" tint="0.59999389629810485"/>
        <bgColor theme="0"/>
      </patternFill>
    </fill>
    <fill>
      <patternFill patternType="solid">
        <fgColor theme="0"/>
        <bgColor theme="0"/>
      </patternFill>
    </fill>
    <fill>
      <patternFill patternType="solid">
        <fgColor theme="4" tint="-0.249977111117893"/>
        <bgColor indexed="64"/>
      </patternFill>
    </fill>
    <fill>
      <patternFill patternType="solid">
        <fgColor rgb="FFFFC000"/>
        <bgColor indexed="64"/>
      </patternFill>
    </fill>
    <fill>
      <patternFill patternType="solid">
        <fgColor rgb="FFFFFFFF"/>
        <bgColor rgb="FF000000"/>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165" fontId="16" fillId="0" borderId="0" applyFont="0" applyFill="0" applyBorder="0" applyAlignment="0" applyProtection="0"/>
    <xf numFmtId="0" fontId="22" fillId="0" borderId="0" applyNumberFormat="0" applyFill="0" applyBorder="0" applyAlignment="0" applyProtection="0">
      <alignment vertical="top"/>
      <protection locked="0"/>
    </xf>
  </cellStyleXfs>
  <cellXfs count="139">
    <xf numFmtId="0" fontId="0" fillId="0" borderId="0" xfId="0"/>
    <xf numFmtId="0" fontId="0" fillId="2" borderId="1" xfId="0" applyFill="1" applyBorder="1" applyAlignment="1" applyProtection="1">
      <alignment horizontal="center" vertical="center" wrapText="1"/>
      <protection locked="0"/>
    </xf>
    <xf numFmtId="0" fontId="0" fillId="2" borderId="0" xfId="0" applyFill="1" applyAlignment="1">
      <alignment vertical="center" wrapText="1"/>
    </xf>
    <xf numFmtId="0" fontId="3" fillId="2" borderId="0" xfId="0" applyFont="1" applyFill="1" applyAlignment="1">
      <alignment vertical="center" wrapText="1"/>
    </xf>
    <xf numFmtId="0" fontId="1" fillId="3" borderId="0" xfId="0" applyFont="1" applyFill="1"/>
    <xf numFmtId="0" fontId="0" fillId="3" borderId="0" xfId="0" applyFill="1"/>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2" fontId="7" fillId="3" borderId="1" xfId="0" applyNumberFormat="1" applyFont="1" applyFill="1" applyBorder="1" applyAlignment="1">
      <alignment horizontal="center" vertical="center" wrapText="1"/>
    </xf>
    <xf numFmtId="2" fontId="8" fillId="6" borderId="1" xfId="0" applyNumberFormat="1" applyFont="1" applyFill="1" applyBorder="1" applyAlignment="1">
      <alignment horizontal="center" vertical="center" wrapText="1"/>
    </xf>
    <xf numFmtId="0" fontId="0" fillId="3" borderId="0" xfId="0" applyFill="1" applyAlignment="1">
      <alignment vertical="center" wrapText="1"/>
    </xf>
    <xf numFmtId="0" fontId="1" fillId="3" borderId="0" xfId="0" applyFont="1" applyFill="1" applyAlignment="1">
      <alignment horizontal="left" vertical="center" wrapText="1"/>
    </xf>
    <xf numFmtId="0" fontId="0" fillId="3" borderId="0" xfId="0" applyFill="1" applyAlignment="1">
      <alignment horizontal="left" vertical="center" wrapText="1"/>
    </xf>
    <xf numFmtId="0" fontId="0" fillId="2" borderId="1" xfId="0" applyFill="1" applyBorder="1" applyAlignment="1">
      <alignment horizontal="left" vertical="center" wrapText="1"/>
    </xf>
    <xf numFmtId="0" fontId="9" fillId="9" borderId="0" xfId="0" applyFont="1" applyFill="1" applyAlignment="1">
      <alignment vertical="center" wrapText="1"/>
    </xf>
    <xf numFmtId="0" fontId="0" fillId="2" borderId="0" xfId="0" applyFill="1"/>
    <xf numFmtId="0" fontId="10" fillId="2" borderId="0" xfId="0" applyFont="1" applyFill="1" applyAlignment="1">
      <alignment vertical="center" wrapText="1"/>
    </xf>
    <xf numFmtId="167" fontId="1" fillId="4" borderId="1" xfId="1" applyNumberFormat="1" applyFont="1" applyFill="1" applyBorder="1" applyAlignment="1" applyProtection="1">
      <alignment horizontal="center" vertical="center" wrapText="1"/>
    </xf>
    <xf numFmtId="167" fontId="1" fillId="4" borderId="1" xfId="1" applyNumberFormat="1" applyFont="1" applyFill="1" applyBorder="1" applyAlignment="1" applyProtection="1">
      <alignment horizontal="center"/>
    </xf>
    <xf numFmtId="2" fontId="17" fillId="3" borderId="1" xfId="0" applyNumberFormat="1" applyFont="1" applyFill="1" applyBorder="1" applyAlignment="1">
      <alignment horizontal="center" vertical="center" wrapText="1"/>
    </xf>
    <xf numFmtId="2" fontId="18" fillId="6" borderId="1" xfId="0"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20" fillId="10" borderId="9" xfId="0" applyFont="1" applyFill="1" applyBorder="1" applyAlignment="1">
      <alignment vertical="center" wrapText="1"/>
    </xf>
    <xf numFmtId="0" fontId="0" fillId="2" borderId="0" xfId="0" applyFill="1" applyAlignment="1">
      <alignment horizontal="left" vertical="center" wrapText="1"/>
    </xf>
    <xf numFmtId="0" fontId="20" fillId="10" borderId="12" xfId="0" applyFont="1" applyFill="1" applyBorder="1" applyAlignment="1">
      <alignment vertical="center" wrapText="1"/>
    </xf>
    <xf numFmtId="2" fontId="0" fillId="2" borderId="1" xfId="0" applyNumberFormat="1" applyFill="1" applyBorder="1" applyAlignment="1">
      <alignment horizontal="center" vertical="center" wrapText="1"/>
    </xf>
    <xf numFmtId="165" fontId="1" fillId="4" borderId="1" xfId="1" applyFont="1" applyFill="1" applyBorder="1" applyAlignment="1" applyProtection="1">
      <alignment horizontal="center" vertical="center" wrapText="1"/>
    </xf>
    <xf numFmtId="168" fontId="17" fillId="3" borderId="1" xfId="0" applyNumberFormat="1" applyFont="1" applyFill="1" applyBorder="1" applyAlignment="1">
      <alignment horizontal="center" vertical="center" wrapText="1"/>
    </xf>
    <xf numFmtId="168" fontId="18" fillId="6" borderId="1" xfId="0" applyNumberFormat="1" applyFont="1" applyFill="1" applyBorder="1" applyAlignment="1">
      <alignment horizontal="center" vertical="center" wrapText="1"/>
    </xf>
    <xf numFmtId="168" fontId="0" fillId="2" borderId="1" xfId="0" applyNumberFormat="1" applyFill="1" applyBorder="1" applyAlignment="1" applyProtection="1">
      <alignment horizontal="center" vertical="center" wrapText="1"/>
      <protection locked="0"/>
    </xf>
    <xf numFmtId="168" fontId="1" fillId="4" borderId="1" xfId="1" applyNumberFormat="1" applyFont="1" applyFill="1" applyBorder="1" applyAlignment="1" applyProtection="1">
      <alignment horizontal="center" vertical="center" wrapText="1"/>
    </xf>
    <xf numFmtId="168" fontId="8" fillId="6" borderId="1" xfId="0" applyNumberFormat="1" applyFont="1" applyFill="1" applyBorder="1" applyAlignment="1">
      <alignment horizontal="center" vertical="center" wrapText="1"/>
    </xf>
    <xf numFmtId="37" fontId="1" fillId="4" borderId="1" xfId="1" applyNumberFormat="1" applyFont="1" applyFill="1" applyBorder="1" applyAlignment="1" applyProtection="1">
      <alignment horizontal="center" vertical="center" wrapText="1"/>
    </xf>
    <xf numFmtId="2" fontId="1" fillId="4" borderId="1" xfId="1" applyNumberFormat="1" applyFont="1" applyFill="1" applyBorder="1" applyAlignment="1" applyProtection="1">
      <alignment horizontal="center"/>
    </xf>
    <xf numFmtId="2" fontId="1" fillId="4" borderId="1" xfId="1" applyNumberFormat="1" applyFont="1" applyFill="1" applyBorder="1" applyAlignment="1" applyProtection="1">
      <alignment horizontal="center" vertical="center" wrapText="1"/>
    </xf>
    <xf numFmtId="0" fontId="3" fillId="2" borderId="0" xfId="0" applyFont="1" applyFill="1" applyAlignment="1">
      <alignment horizontal="center" vertical="center" wrapText="1"/>
    </xf>
    <xf numFmtId="0" fontId="6" fillId="2" borderId="0" xfId="0" applyFont="1" applyFill="1" applyAlignment="1">
      <alignment horizontal="left" vertical="center" wrapText="1"/>
    </xf>
    <xf numFmtId="0" fontId="0" fillId="2" borderId="3" xfId="0" applyFill="1" applyBorder="1" applyAlignment="1" applyProtection="1">
      <alignment horizontal="left"/>
      <protection locked="0"/>
    </xf>
    <xf numFmtId="0" fontId="5" fillId="2" borderId="0" xfId="0" applyFont="1" applyFill="1" applyAlignment="1">
      <alignment horizontal="center" vertical="top"/>
    </xf>
    <xf numFmtId="0" fontId="8" fillId="6"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9" fillId="9" borderId="0" xfId="0" applyFont="1" applyFill="1" applyAlignment="1">
      <alignment horizontal="left"/>
    </xf>
    <xf numFmtId="0" fontId="3" fillId="2" borderId="0" xfId="0" applyFont="1" applyFill="1"/>
    <xf numFmtId="0" fontId="10" fillId="2" borderId="0" xfId="0" applyFont="1" applyFill="1"/>
    <xf numFmtId="0" fontId="9" fillId="2" borderId="0" xfId="0" applyFont="1" applyFill="1" applyAlignment="1">
      <alignment horizontal="center"/>
    </xf>
    <xf numFmtId="0" fontId="9" fillId="2" borderId="0" xfId="0" applyFont="1" applyFill="1" applyAlignment="1">
      <alignment vertical="top" wrapText="1"/>
    </xf>
    <xf numFmtId="0" fontId="9" fillId="2" borderId="0" xfId="0" applyFont="1" applyFill="1" applyAlignment="1">
      <alignment horizontal="left" vertical="top" wrapText="1"/>
    </xf>
    <xf numFmtId="0" fontId="13" fillId="2" borderId="0" xfId="0" applyFont="1" applyFill="1"/>
    <xf numFmtId="0" fontId="10" fillId="2" borderId="0" xfId="0" applyFont="1" applyFill="1" applyAlignment="1">
      <alignment horizontal="center" vertical="top" wrapText="1"/>
    </xf>
    <xf numFmtId="0" fontId="10" fillId="2" borderId="0" xfId="0" applyFont="1" applyFill="1" applyAlignment="1">
      <alignment horizontal="left" vertical="center"/>
    </xf>
    <xf numFmtId="0" fontId="10" fillId="2" borderId="0" xfId="0" applyFont="1" applyFill="1" applyAlignment="1">
      <alignment horizontal="center" vertical="top"/>
    </xf>
    <xf numFmtId="0" fontId="10" fillId="2" borderId="0" xfId="0" applyFont="1" applyFill="1" applyAlignment="1">
      <alignment vertical="top"/>
    </xf>
    <xf numFmtId="0" fontId="10" fillId="2" borderId="0" xfId="0" applyFont="1" applyFill="1" applyAlignment="1">
      <alignment horizontal="left" vertical="top"/>
    </xf>
    <xf numFmtId="0" fontId="10" fillId="2" borderId="1" xfId="0" applyFont="1" applyFill="1" applyBorder="1" applyAlignment="1">
      <alignment horizontal="center" vertical="center"/>
    </xf>
    <xf numFmtId="49" fontId="10" fillId="2" borderId="1" xfId="0" applyNumberFormat="1" applyFont="1" applyFill="1" applyBorder="1" applyAlignment="1">
      <alignment horizontal="center" vertical="center"/>
    </xf>
    <xf numFmtId="0" fontId="10" fillId="2" borderId="0" xfId="0" applyFont="1" applyFill="1" applyAlignment="1">
      <alignment vertical="top" wrapText="1"/>
    </xf>
    <xf numFmtId="166" fontId="10" fillId="2" borderId="0" xfId="0" applyNumberFormat="1" applyFont="1" applyFill="1" applyAlignment="1">
      <alignment vertical="top" wrapText="1"/>
    </xf>
    <xf numFmtId="0" fontId="0" fillId="0" borderId="0" xfId="0" applyAlignment="1">
      <alignment vertical="center" wrapText="1"/>
    </xf>
    <xf numFmtId="0" fontId="2" fillId="2" borderId="0" xfId="0" applyFont="1" applyFill="1" applyAlignment="1">
      <alignment vertical="center" wrapText="1"/>
    </xf>
    <xf numFmtId="0" fontId="5" fillId="2" borderId="0" xfId="0" applyFont="1" applyFill="1" applyAlignment="1">
      <alignment horizontal="left"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0" xfId="0" applyFont="1" applyFill="1" applyAlignment="1">
      <alignment horizontal="center" vertical="top"/>
    </xf>
    <xf numFmtId="0" fontId="0" fillId="2" borderId="0" xfId="0" applyFill="1" applyAlignment="1">
      <alignment horizontal="left"/>
    </xf>
    <xf numFmtId="0" fontId="1" fillId="2" borderId="0" xfId="0" applyFont="1" applyFill="1" applyAlignment="1">
      <alignment horizontal="left"/>
    </xf>
    <xf numFmtId="0" fontId="1" fillId="2" borderId="0" xfId="0" applyFont="1" applyFill="1"/>
    <xf numFmtId="0" fontId="0" fillId="2" borderId="3" xfId="0" applyFill="1" applyBorder="1" applyProtection="1">
      <protection locked="0"/>
    </xf>
    <xf numFmtId="0" fontId="0" fillId="9" borderId="0" xfId="0" applyFill="1" applyAlignment="1">
      <alignment vertical="center" wrapText="1"/>
    </xf>
    <xf numFmtId="0" fontId="0" fillId="9" borderId="0" xfId="0" applyFill="1"/>
    <xf numFmtId="0" fontId="1" fillId="4" borderId="1" xfId="0" applyFont="1" applyFill="1" applyBorder="1"/>
    <xf numFmtId="164" fontId="7" fillId="12" borderId="18" xfId="0" applyNumberFormat="1" applyFont="1" applyFill="1" applyBorder="1" applyAlignment="1" applyProtection="1">
      <alignment horizontal="center" vertical="center" wrapText="1"/>
      <protection locked="0"/>
    </xf>
    <xf numFmtId="164" fontId="7" fillId="12" borderId="1" xfId="0" applyNumberFormat="1" applyFont="1" applyFill="1" applyBorder="1" applyAlignment="1" applyProtection="1">
      <alignment horizontal="center" vertical="center" wrapText="1"/>
      <protection locked="0"/>
    </xf>
    <xf numFmtId="0" fontId="7" fillId="12" borderId="1"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164" fontId="7" fillId="12" borderId="1" xfId="0" applyNumberFormat="1" applyFont="1" applyFill="1" applyBorder="1" applyAlignment="1" applyProtection="1">
      <alignment horizontal="center" vertical="center"/>
      <protection locked="0"/>
    </xf>
    <xf numFmtId="0" fontId="0" fillId="2" borderId="1" xfId="0" applyFill="1" applyBorder="1" applyAlignment="1">
      <alignment horizontal="center" vertical="center" wrapText="1"/>
    </xf>
    <xf numFmtId="169" fontId="7" fillId="12" borderId="1" xfId="0" applyNumberFormat="1" applyFont="1" applyFill="1" applyBorder="1" applyAlignment="1" applyProtection="1">
      <alignment horizontal="center" vertical="center" wrapText="1"/>
      <protection locked="0"/>
    </xf>
    <xf numFmtId="169" fontId="7" fillId="12" borderId="1" xfId="0" applyNumberFormat="1" applyFont="1" applyFill="1" applyBorder="1" applyAlignment="1" applyProtection="1">
      <alignment horizontal="center" vertical="center"/>
      <protection locked="0"/>
    </xf>
    <xf numFmtId="169" fontId="0" fillId="2" borderId="1" xfId="0" applyNumberFormat="1" applyFill="1" applyBorder="1" applyAlignment="1" applyProtection="1">
      <alignment horizontal="center" vertical="center" wrapText="1"/>
      <protection locked="0"/>
    </xf>
    <xf numFmtId="0" fontId="0" fillId="2" borderId="0" xfId="0" applyFill="1" applyAlignment="1">
      <alignment horizontal="center"/>
    </xf>
    <xf numFmtId="1" fontId="0" fillId="2" borderId="1" xfId="0" applyNumberFormat="1" applyFill="1" applyBorder="1" applyAlignment="1" applyProtection="1">
      <alignment horizontal="center" vertical="center" wrapText="1"/>
      <protection locked="0"/>
    </xf>
    <xf numFmtId="0" fontId="10" fillId="2" borderId="0" xfId="0" applyFont="1" applyFill="1" applyAlignment="1">
      <alignment horizontal="left" vertical="top" wrapText="1"/>
    </xf>
    <xf numFmtId="0" fontId="3" fillId="2" borderId="0" xfId="0" applyFont="1" applyFill="1" applyAlignment="1">
      <alignment horizontal="center" vertical="center" wrapText="1"/>
    </xf>
    <xf numFmtId="0" fontId="10" fillId="2" borderId="2" xfId="0" applyFont="1" applyFill="1" applyBorder="1" applyAlignment="1">
      <alignment horizontal="left" vertical="center" wrapText="1"/>
    </xf>
    <xf numFmtId="0" fontId="10" fillId="2" borderId="4"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0" xfId="0" applyFont="1" applyFill="1" applyAlignment="1">
      <alignment horizontal="left" vertical="top"/>
    </xf>
    <xf numFmtId="166" fontId="10" fillId="2" borderId="0" xfId="0" applyNumberFormat="1" applyFont="1" applyFill="1" applyAlignment="1">
      <alignment horizontal="left" vertical="top"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0" xfId="0" applyFont="1" applyFill="1" applyAlignment="1">
      <alignment horizontal="left" vertical="top" wrapText="1"/>
    </xf>
    <xf numFmtId="0" fontId="19" fillId="2" borderId="0" xfId="0" applyFont="1" applyFill="1" applyAlignment="1">
      <alignment horizontal="center" vertical="center" wrapText="1"/>
    </xf>
    <xf numFmtId="0" fontId="6" fillId="2" borderId="0" xfId="0" applyFont="1" applyFill="1" applyAlignment="1">
      <alignment horizontal="left" vertical="center" wrapText="1"/>
    </xf>
    <xf numFmtId="0" fontId="3" fillId="11" borderId="0" xfId="0" applyFont="1" applyFill="1" applyAlignment="1">
      <alignment horizontal="center" vertical="center" wrapText="1"/>
    </xf>
    <xf numFmtId="0" fontId="20" fillId="10" borderId="6" xfId="0" applyFont="1" applyFill="1" applyBorder="1" applyAlignment="1">
      <alignment horizontal="left" vertical="center" wrapText="1"/>
    </xf>
    <xf numFmtId="0" fontId="20" fillId="10"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0" fillId="10" borderId="10" xfId="0" applyFont="1" applyFill="1" applyBorder="1" applyAlignment="1">
      <alignment vertical="center" wrapText="1"/>
    </xf>
    <xf numFmtId="0" fontId="22" fillId="2" borderId="10" xfId="2" applyFill="1" applyBorder="1" applyAlignment="1" applyProtection="1">
      <alignment horizontal="center" vertical="center" wrapText="1"/>
    </xf>
    <xf numFmtId="0" fontId="22" fillId="2" borderId="11" xfId="2" applyFill="1" applyBorder="1" applyAlignment="1" applyProtection="1">
      <alignment horizontal="center" vertical="center" wrapText="1"/>
    </xf>
    <xf numFmtId="0" fontId="20" fillId="10" borderId="0" xfId="0" applyFont="1" applyFill="1" applyAlignment="1">
      <alignment horizontal="left" vertical="center"/>
    </xf>
    <xf numFmtId="0" fontId="22" fillId="2" borderId="0" xfId="2" applyFill="1" applyBorder="1" applyAlignment="1" applyProtection="1">
      <alignment horizontal="center" vertical="center" wrapText="1"/>
    </xf>
    <xf numFmtId="0" fontId="22" fillId="2" borderId="13" xfId="2" applyFill="1" applyBorder="1" applyAlignment="1" applyProtection="1">
      <alignment horizontal="center" vertical="center" wrapText="1"/>
    </xf>
    <xf numFmtId="0" fontId="20" fillId="10" borderId="10" xfId="0" applyFont="1" applyFill="1" applyBorder="1" applyAlignment="1">
      <alignment horizontal="left" vertical="center"/>
    </xf>
    <xf numFmtId="0" fontId="5" fillId="5" borderId="0" xfId="0" applyFont="1" applyFill="1" applyAlignment="1">
      <alignment horizontal="left" vertical="center" wrapText="1"/>
    </xf>
    <xf numFmtId="0" fontId="10" fillId="5" borderId="0" xfId="0" applyFont="1" applyFill="1" applyAlignment="1" applyProtection="1">
      <alignment vertical="center" wrapText="1"/>
      <protection locked="0"/>
    </xf>
    <xf numFmtId="0" fontId="0" fillId="2" borderId="0" xfId="0" applyFill="1" applyAlignment="1">
      <alignment vertical="center" wrapText="1"/>
    </xf>
    <xf numFmtId="0" fontId="0" fillId="2" borderId="0" xfId="0" applyFill="1" applyAlignment="1">
      <alignment horizontal="center" vertical="center" wrapText="1"/>
    </xf>
    <xf numFmtId="0" fontId="11" fillId="5" borderId="0" xfId="0" applyFont="1" applyFill="1" applyAlignment="1">
      <alignment horizontal="left" vertical="center" wrapText="1"/>
    </xf>
    <xf numFmtId="0" fontId="11" fillId="5" borderId="0" xfId="0" applyFont="1" applyFill="1" applyAlignment="1" applyProtection="1">
      <alignment horizontal="center" vertical="center"/>
      <protection locked="0"/>
    </xf>
    <xf numFmtId="0" fontId="10" fillId="5" borderId="0" xfId="0" applyFont="1" applyFill="1" applyAlignment="1" applyProtection="1">
      <alignment horizontal="center" vertical="center" wrapText="1"/>
      <protection locked="0"/>
    </xf>
    <xf numFmtId="0" fontId="22" fillId="5" borderId="0" xfId="2" applyFill="1" applyBorder="1" applyAlignment="1" applyProtection="1">
      <alignment vertical="center" wrapText="1"/>
      <protection locked="0"/>
    </xf>
    <xf numFmtId="0" fontId="5" fillId="2" borderId="0" xfId="0" applyFont="1" applyFill="1" applyAlignment="1">
      <alignment horizontal="center" vertical="top"/>
    </xf>
    <xf numFmtId="0" fontId="0" fillId="2" borderId="5" xfId="0" applyFill="1" applyBorder="1" applyAlignment="1" applyProtection="1">
      <alignment horizontal="left"/>
      <protection locked="0"/>
    </xf>
    <xf numFmtId="0" fontId="1" fillId="2" borderId="0" xfId="0" applyFont="1" applyFill="1" applyAlignment="1">
      <alignment horizontal="left"/>
    </xf>
    <xf numFmtId="0" fontId="1" fillId="4" borderId="1" xfId="0" applyFont="1" applyFill="1" applyBorder="1" applyAlignment="1">
      <alignment horizontal="center" vertical="center" wrapText="1"/>
    </xf>
    <xf numFmtId="14" fontId="0" fillId="2" borderId="3" xfId="0" applyNumberFormat="1" applyFill="1" applyBorder="1" applyAlignment="1" applyProtection="1">
      <alignment horizontal="left"/>
      <protection locked="0"/>
    </xf>
    <xf numFmtId="0" fontId="0" fillId="2" borderId="3" xfId="0" applyFill="1" applyBorder="1" applyAlignment="1" applyProtection="1">
      <alignment horizontal="left"/>
      <protection locked="0"/>
    </xf>
    <xf numFmtId="0" fontId="1" fillId="7" borderId="14" xfId="0" applyFont="1" applyFill="1" applyBorder="1" applyAlignment="1">
      <alignment horizontal="center" vertical="center" wrapText="1"/>
    </xf>
    <xf numFmtId="0" fontId="1" fillId="7" borderId="0" xfId="0" applyFont="1" applyFill="1" applyAlignment="1">
      <alignment horizontal="center" vertical="center" wrapText="1"/>
    </xf>
    <xf numFmtId="0" fontId="1" fillId="4" borderId="15"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1" xfId="0" applyFont="1" applyFill="1" applyBorder="1" applyAlignment="1">
      <alignment horizontal="center"/>
    </xf>
    <xf numFmtId="0" fontId="1" fillId="7" borderId="17" xfId="0" applyFont="1" applyFill="1" applyBorder="1" applyAlignment="1">
      <alignment horizontal="center" vertical="center" wrapText="1"/>
    </xf>
    <xf numFmtId="0" fontId="1" fillId="7" borderId="5" xfId="0" applyFont="1" applyFill="1" applyBorder="1" applyAlignment="1">
      <alignment horizontal="center" vertical="center" wrapText="1"/>
    </xf>
    <xf numFmtId="14" fontId="23" fillId="2"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1" fillId="9" borderId="3" xfId="0" applyFont="1" applyFill="1" applyBorder="1" applyAlignment="1" applyProtection="1">
      <alignment horizontal="left"/>
      <protection locked="0"/>
    </xf>
    <xf numFmtId="0" fontId="8" fillId="6" borderId="1" xfId="0" applyFont="1" applyFill="1" applyBorder="1" applyAlignment="1">
      <alignment horizontal="center" vertical="center" wrapText="1"/>
    </xf>
    <xf numFmtId="0" fontId="9" fillId="9" borderId="0" xfId="0" applyFont="1" applyFill="1" applyAlignment="1">
      <alignment horizontal="left" vertical="center" wrapText="1"/>
    </xf>
    <xf numFmtId="0" fontId="10" fillId="9" borderId="5" xfId="0" applyFont="1" applyFill="1" applyBorder="1" applyAlignment="1">
      <alignment horizontal="left" vertical="center" wrapText="1"/>
    </xf>
    <xf numFmtId="0" fontId="12" fillId="8" borderId="1" xfId="0" applyFont="1" applyFill="1" applyBorder="1" applyAlignment="1">
      <alignment horizontal="center" vertical="center" wrapText="1"/>
    </xf>
    <xf numFmtId="0" fontId="5" fillId="3" borderId="0" xfId="0" applyFont="1" applyFill="1" applyAlignment="1">
      <alignment horizontal="center"/>
    </xf>
    <xf numFmtId="0" fontId="8" fillId="6" borderId="2"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9" fillId="9" borderId="0" xfId="0" applyFont="1" applyFill="1" applyAlignment="1">
      <alignment horizontal="left"/>
    </xf>
    <xf numFmtId="0" fontId="5" fillId="3" borderId="0" xfId="0" applyFont="1" applyFill="1" applyAlignment="1">
      <alignment horizontal="center" vertical="center" wrapText="1"/>
    </xf>
  </cellXfs>
  <cellStyles count="3">
    <cellStyle name="Hipervínculo" xfId="2" builtinId="8"/>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'363302'!$B$12:$B$13</c:f>
              <c:strCache>
                <c:ptCount val="2"/>
                <c:pt idx="0">
                  <c:v>Energía     (kWh)</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'363302'!$B$14:$B$25</c:f>
              <c:numCache>
                <c:formatCode>General</c:formatCode>
                <c:ptCount val="12"/>
                <c:pt idx="0">
                  <c:v>349</c:v>
                </c:pt>
                <c:pt idx="1">
                  <c:v>358</c:v>
                </c:pt>
                <c:pt idx="2">
                  <c:v>463</c:v>
                </c:pt>
                <c:pt idx="3">
                  <c:v>416</c:v>
                </c:pt>
                <c:pt idx="4">
                  <c:v>415</c:v>
                </c:pt>
                <c:pt idx="5">
                  <c:v>468</c:v>
                </c:pt>
                <c:pt idx="6">
                  <c:v>343</c:v>
                </c:pt>
                <c:pt idx="7">
                  <c:v>277</c:v>
                </c:pt>
                <c:pt idx="8">
                  <c:v>333</c:v>
                </c:pt>
                <c:pt idx="9">
                  <c:v>326</c:v>
                </c:pt>
                <c:pt idx="10">
                  <c:v>311</c:v>
                </c:pt>
                <c:pt idx="11">
                  <c:v>304</c:v>
                </c:pt>
              </c:numCache>
            </c:numRef>
          </c:val>
          <c:extLst>
            <c:ext xmlns:c16="http://schemas.microsoft.com/office/drawing/2014/chart" uri="{C3380CC4-5D6E-409C-BE32-E72D297353CC}">
              <c16:uniqueId val="{00000000-3EC0-4781-98A3-CEA41D6C4551}"/>
            </c:ext>
          </c:extLst>
        </c:ser>
        <c:dLbls>
          <c:showLegendKey val="0"/>
          <c:showVal val="0"/>
          <c:showCatName val="0"/>
          <c:showSerName val="0"/>
          <c:showPercent val="0"/>
          <c:showBubbleSize val="0"/>
        </c:dLbls>
        <c:gapWidth val="150"/>
        <c:overlap val="100"/>
        <c:axId val="418142776"/>
        <c:axId val="418141080"/>
      </c:barChart>
      <c:catAx>
        <c:axId val="418142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41080"/>
        <c:crosses val="autoZero"/>
        <c:auto val="1"/>
        <c:lblAlgn val="ctr"/>
        <c:lblOffset val="100"/>
        <c:noMultiLvlLbl val="0"/>
      </c:catAx>
      <c:valAx>
        <c:axId val="418141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2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56-4527-ADDD-D092D60024BB}"/>
            </c:ext>
          </c:extLst>
        </c:ser>
        <c:dLbls>
          <c:showLegendKey val="0"/>
          <c:showVal val="0"/>
          <c:showCatName val="0"/>
          <c:showSerName val="0"/>
          <c:showPercent val="0"/>
          <c:showBubbleSize val="0"/>
        </c:dLbls>
        <c:gapWidth val="150"/>
        <c:overlap val="100"/>
        <c:axId val="418145320"/>
        <c:axId val="418197472"/>
      </c:barChart>
      <c:catAx>
        <c:axId val="418145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7472"/>
        <c:crosses val="autoZero"/>
        <c:auto val="1"/>
        <c:lblAlgn val="ctr"/>
        <c:lblOffset val="100"/>
        <c:noMultiLvlLbl val="0"/>
      </c:catAx>
      <c:valAx>
        <c:axId val="41819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5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0B-4671-9120-E73571144E03}"/>
            </c:ext>
          </c:extLst>
        </c:ser>
        <c:dLbls>
          <c:showLegendKey val="0"/>
          <c:showVal val="0"/>
          <c:showCatName val="0"/>
          <c:showSerName val="0"/>
          <c:showPercent val="0"/>
          <c:showBubbleSize val="0"/>
        </c:dLbls>
        <c:gapWidth val="150"/>
        <c:overlap val="100"/>
        <c:axId val="493469656"/>
        <c:axId val="493470080"/>
      </c:barChart>
      <c:catAx>
        <c:axId val="493469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0080"/>
        <c:crosses val="autoZero"/>
        <c:auto val="1"/>
        <c:lblAlgn val="ctr"/>
        <c:lblOffset val="100"/>
        <c:noMultiLvlLbl val="0"/>
      </c:catAx>
      <c:valAx>
        <c:axId val="493470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9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1143</c:v>
                </c:pt>
                <c:pt idx="1">
                  <c:v>1332</c:v>
                </c:pt>
                <c:pt idx="2">
                  <c:v>1898</c:v>
                </c:pt>
                <c:pt idx="3">
                  <c:v>1705</c:v>
                </c:pt>
                <c:pt idx="4">
                  <c:v>2111</c:v>
                </c:pt>
                <c:pt idx="5">
                  <c:v>2331</c:v>
                </c:pt>
                <c:pt idx="6">
                  <c:v>1705</c:v>
                </c:pt>
                <c:pt idx="7">
                  <c:v>2408</c:v>
                </c:pt>
                <c:pt idx="8">
                  <c:v>3011</c:v>
                </c:pt>
                <c:pt idx="9">
                  <c:v>2299</c:v>
                </c:pt>
                <c:pt idx="10">
                  <c:v>1661</c:v>
                </c:pt>
                <c:pt idx="11">
                  <c:v>1435</c:v>
                </c:pt>
              </c:numCache>
            </c:numRef>
          </c:val>
          <c:extLst>
            <c:ext xmlns:c16="http://schemas.microsoft.com/office/drawing/2014/chart" uri="{C3380CC4-5D6E-409C-BE32-E72D297353CC}">
              <c16:uniqueId val="{00000000-1C9C-44D4-A93F-3584DDA619B9}"/>
            </c:ext>
          </c:extLst>
        </c:ser>
        <c:dLbls>
          <c:showLegendKey val="0"/>
          <c:showVal val="0"/>
          <c:showCatName val="0"/>
          <c:showSerName val="0"/>
          <c:showPercent val="0"/>
          <c:showBubbleSize val="0"/>
        </c:dLbls>
        <c:gapWidth val="150"/>
        <c:overlap val="100"/>
        <c:axId val="493472200"/>
        <c:axId val="493472624"/>
      </c:barChart>
      <c:catAx>
        <c:axId val="493472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2624"/>
        <c:crosses val="autoZero"/>
        <c:auto val="1"/>
        <c:lblAlgn val="ctr"/>
        <c:lblOffset val="100"/>
        <c:noMultiLvlLbl val="0"/>
      </c:catAx>
      <c:valAx>
        <c:axId val="493472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2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686-4280-B681-FAD31D7ED7E3}"/>
            </c:ext>
          </c:extLst>
        </c:ser>
        <c:dLbls>
          <c:showLegendKey val="0"/>
          <c:showVal val="0"/>
          <c:showCatName val="0"/>
          <c:showSerName val="0"/>
          <c:showPercent val="0"/>
          <c:showBubbleSize val="0"/>
        </c:dLbls>
        <c:gapWidth val="150"/>
        <c:overlap val="100"/>
        <c:axId val="493473472"/>
        <c:axId val="493473896"/>
      </c:barChart>
      <c:catAx>
        <c:axId val="493473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3896"/>
        <c:crosses val="autoZero"/>
        <c:auto val="1"/>
        <c:lblAlgn val="ctr"/>
        <c:lblOffset val="100"/>
        <c:noMultiLvlLbl val="0"/>
      </c:catAx>
      <c:valAx>
        <c:axId val="493473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3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76725</c:v>
                </c:pt>
                <c:pt idx="1">
                  <c:v>100495</c:v>
                </c:pt>
                <c:pt idx="2">
                  <c:v>143017</c:v>
                </c:pt>
                <c:pt idx="3">
                  <c:v>129342</c:v>
                </c:pt>
                <c:pt idx="4">
                  <c:v>161074</c:v>
                </c:pt>
                <c:pt idx="5">
                  <c:v>177634</c:v>
                </c:pt>
                <c:pt idx="6" formatCode="&quot;₡&quot;#,##0">
                  <c:v>133753</c:v>
                </c:pt>
                <c:pt idx="7" formatCode="&quot;₡&quot;#,##0">
                  <c:v>193613</c:v>
                </c:pt>
                <c:pt idx="8" formatCode="&quot;₡&quot;#,##0">
                  <c:v>241524</c:v>
                </c:pt>
                <c:pt idx="9" formatCode="&quot;₡&quot;#,##0">
                  <c:v>179525</c:v>
                </c:pt>
                <c:pt idx="10" formatCode="&quot;₡&quot;#,##0">
                  <c:v>124693</c:v>
                </c:pt>
                <c:pt idx="11" formatCode="&quot;₡&quot;#,##0">
                  <c:v>107727</c:v>
                </c:pt>
              </c:numCache>
            </c:numRef>
          </c:val>
          <c:extLst>
            <c:ext xmlns:c16="http://schemas.microsoft.com/office/drawing/2014/chart" uri="{C3380CC4-5D6E-409C-BE32-E72D297353CC}">
              <c16:uniqueId val="{00000000-7BB7-450C-BF4B-3A5709303AB2}"/>
            </c:ext>
          </c:extLst>
        </c:ser>
        <c:dLbls>
          <c:showLegendKey val="0"/>
          <c:showVal val="0"/>
          <c:showCatName val="0"/>
          <c:showSerName val="0"/>
          <c:showPercent val="0"/>
          <c:showBubbleSize val="0"/>
        </c:dLbls>
        <c:gapWidth val="150"/>
        <c:overlap val="100"/>
        <c:axId val="493474744"/>
        <c:axId val="493475168"/>
      </c:barChart>
      <c:catAx>
        <c:axId val="493474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5168"/>
        <c:crosses val="autoZero"/>
        <c:auto val="1"/>
        <c:lblAlgn val="ctr"/>
        <c:lblOffset val="100"/>
        <c:noMultiLvlLbl val="0"/>
      </c:catAx>
      <c:valAx>
        <c:axId val="493475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4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0.12460481848904394</c:v>
                </c:pt>
                <c:pt idx="1">
                  <c:v>0.14520876485337403</c:v>
                </c:pt>
                <c:pt idx="2">
                  <c:v>0.20691158835713508</c:v>
                </c:pt>
                <c:pt idx="3">
                  <c:v>0.18587157963588793</c:v>
                </c:pt>
                <c:pt idx="4">
                  <c:v>0.23013190886296742</c:v>
                </c:pt>
                <c:pt idx="5">
                  <c:v>0.25411533849340456</c:v>
                </c:pt>
                <c:pt idx="6">
                  <c:v>0.18587157963588793</c:v>
                </c:pt>
                <c:pt idx="7">
                  <c:v>0.26250953886405753</c:v>
                </c:pt>
                <c:pt idx="8">
                  <c:v>0.32824593916930123</c:v>
                </c:pt>
                <c:pt idx="9">
                  <c:v>0.25062683963806826</c:v>
                </c:pt>
                <c:pt idx="10">
                  <c:v>0.18107489370980051</c:v>
                </c:pt>
                <c:pt idx="11">
                  <c:v>0.15643737054398779</c:v>
                </c:pt>
              </c:numCache>
            </c:numRef>
          </c:val>
          <c:extLst>
            <c:ext xmlns:c16="http://schemas.microsoft.com/office/drawing/2014/chart" uri="{C3380CC4-5D6E-409C-BE32-E72D297353CC}">
              <c16:uniqueId val="{00000000-7C13-4A4E-A7BD-3886BFBC19A1}"/>
            </c:ext>
          </c:extLst>
        </c:ser>
        <c:dLbls>
          <c:showLegendKey val="0"/>
          <c:showVal val="0"/>
          <c:showCatName val="0"/>
          <c:showSerName val="0"/>
          <c:showPercent val="0"/>
          <c:showBubbleSize val="0"/>
        </c:dLbls>
        <c:gapWidth val="150"/>
        <c:overlap val="100"/>
        <c:axId val="493476016"/>
        <c:axId val="493476440"/>
      </c:barChart>
      <c:catAx>
        <c:axId val="493476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6440"/>
        <c:crosses val="autoZero"/>
        <c:auto val="1"/>
        <c:lblAlgn val="ctr"/>
        <c:lblOffset val="100"/>
        <c:noMultiLvlLbl val="0"/>
      </c:catAx>
      <c:valAx>
        <c:axId val="493476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6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AE-482B-9BCF-1E9DF0C2D4E5}"/>
            </c:ext>
          </c:extLst>
        </c:ser>
        <c:dLbls>
          <c:showLegendKey val="0"/>
          <c:showVal val="0"/>
          <c:showCatName val="0"/>
          <c:showSerName val="0"/>
          <c:showPercent val="0"/>
          <c:showBubbleSize val="0"/>
        </c:dLbls>
        <c:gapWidth val="150"/>
        <c:overlap val="100"/>
        <c:axId val="493477288"/>
        <c:axId val="493477712"/>
      </c:barChart>
      <c:catAx>
        <c:axId val="493477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7712"/>
        <c:crosses val="autoZero"/>
        <c:auto val="1"/>
        <c:lblAlgn val="ctr"/>
        <c:lblOffset val="100"/>
        <c:noMultiLvlLbl val="0"/>
      </c:catAx>
      <c:valAx>
        <c:axId val="493477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7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'363339'!$B$12:$B$13</c:f>
              <c:strCache>
                <c:ptCount val="2"/>
                <c:pt idx="0">
                  <c:v>Energía     (kWh)</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'363339'!$B$14:$B$25</c:f>
              <c:numCache>
                <c:formatCode>General</c:formatCode>
                <c:ptCount val="12"/>
                <c:pt idx="0">
                  <c:v>9540</c:v>
                </c:pt>
                <c:pt idx="1">
                  <c:v>15780</c:v>
                </c:pt>
                <c:pt idx="2">
                  <c:v>23280</c:v>
                </c:pt>
                <c:pt idx="3">
                  <c:v>18180</c:v>
                </c:pt>
                <c:pt idx="4">
                  <c:v>18960</c:v>
                </c:pt>
                <c:pt idx="5">
                  <c:v>19500</c:v>
                </c:pt>
                <c:pt idx="6">
                  <c:v>7440</c:v>
                </c:pt>
                <c:pt idx="7">
                  <c:v>19320</c:v>
                </c:pt>
                <c:pt idx="8">
                  <c:v>18540</c:v>
                </c:pt>
                <c:pt idx="9">
                  <c:v>18720</c:v>
                </c:pt>
                <c:pt idx="10">
                  <c:v>21720</c:v>
                </c:pt>
                <c:pt idx="11">
                  <c:v>10740</c:v>
                </c:pt>
              </c:numCache>
            </c:numRef>
          </c:val>
          <c:extLst>
            <c:ext xmlns:c16="http://schemas.microsoft.com/office/drawing/2014/chart" uri="{C3380CC4-5D6E-409C-BE32-E72D297353CC}">
              <c16:uniqueId val="{00000000-74C2-4316-9720-B131F4F8B39D}"/>
            </c:ext>
          </c:extLst>
        </c:ser>
        <c:dLbls>
          <c:showLegendKey val="0"/>
          <c:showVal val="0"/>
          <c:showCatName val="0"/>
          <c:showSerName val="0"/>
          <c:showPercent val="0"/>
          <c:showBubbleSize val="0"/>
        </c:dLbls>
        <c:gapWidth val="150"/>
        <c:overlap val="100"/>
        <c:axId val="493480256"/>
        <c:axId val="493480680"/>
      </c:barChart>
      <c:catAx>
        <c:axId val="49348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0680"/>
        <c:crosses val="autoZero"/>
        <c:auto val="1"/>
        <c:lblAlgn val="ctr"/>
        <c:lblOffset val="100"/>
        <c:noMultiLvlLbl val="0"/>
      </c:catAx>
      <c:valAx>
        <c:axId val="49348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'363339'!$C$12:$C$13</c:f>
              <c:strCache>
                <c:ptCount val="2"/>
                <c:pt idx="0">
                  <c:v>Demanda máxima       (kW)</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'363339'!$C$14:$C$25</c:f>
              <c:numCache>
                <c:formatCode>General</c:formatCode>
                <c:ptCount val="12"/>
                <c:pt idx="0">
                  <c:v>39</c:v>
                </c:pt>
                <c:pt idx="1">
                  <c:v>76.260000000000005</c:v>
                </c:pt>
                <c:pt idx="2">
                  <c:v>85.32</c:v>
                </c:pt>
                <c:pt idx="3">
                  <c:v>79.98</c:v>
                </c:pt>
                <c:pt idx="4">
                  <c:v>76.44</c:v>
                </c:pt>
                <c:pt idx="5">
                  <c:v>72.78</c:v>
                </c:pt>
                <c:pt idx="6">
                  <c:v>33.299999999999997</c:v>
                </c:pt>
                <c:pt idx="7">
                  <c:v>67.739999999999995</c:v>
                </c:pt>
                <c:pt idx="8">
                  <c:v>72.36</c:v>
                </c:pt>
                <c:pt idx="9">
                  <c:v>68.52</c:v>
                </c:pt>
                <c:pt idx="10">
                  <c:v>73.92</c:v>
                </c:pt>
                <c:pt idx="11">
                  <c:v>54.24</c:v>
                </c:pt>
              </c:numCache>
            </c:numRef>
          </c:val>
          <c:extLst>
            <c:ext xmlns:c16="http://schemas.microsoft.com/office/drawing/2014/chart" uri="{C3380CC4-5D6E-409C-BE32-E72D297353CC}">
              <c16:uniqueId val="{00000000-4650-4819-81F8-87DB6F4A5BEB}"/>
            </c:ext>
          </c:extLst>
        </c:ser>
        <c:dLbls>
          <c:showLegendKey val="0"/>
          <c:showVal val="0"/>
          <c:showCatName val="0"/>
          <c:showSerName val="0"/>
          <c:showPercent val="0"/>
          <c:showBubbleSize val="0"/>
        </c:dLbls>
        <c:gapWidth val="150"/>
        <c:overlap val="100"/>
        <c:axId val="493481528"/>
        <c:axId val="493481952"/>
      </c:barChart>
      <c:catAx>
        <c:axId val="49348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1952"/>
        <c:crosses val="autoZero"/>
        <c:auto val="1"/>
        <c:lblAlgn val="ctr"/>
        <c:lblOffset val="100"/>
        <c:noMultiLvlLbl val="0"/>
      </c:catAx>
      <c:valAx>
        <c:axId val="49348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'363339'!$D$12:$D$13</c:f>
              <c:strCache>
                <c:ptCount val="2"/>
                <c:pt idx="0">
                  <c:v>Importe             (¢)</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620342.89</c:v>
                </c:pt>
                <c:pt idx="1">
                  <c:v>1170736.3799999999</c:v>
                </c:pt>
                <c:pt idx="2">
                  <c:v>1557608.77</c:v>
                </c:pt>
                <c:pt idx="3">
                  <c:v>1311206.29</c:v>
                </c:pt>
                <c:pt idx="4">
                  <c:v>1330333.3999999999</c:v>
                </c:pt>
                <c:pt idx="5">
                  <c:v>1331392.6299999999</c:v>
                </c:pt>
                <c:pt idx="6" formatCode="&quot;₡&quot;#,##0">
                  <c:v>562705.12</c:v>
                </c:pt>
                <c:pt idx="7" formatCode="&quot;₡&quot;#,##0">
                  <c:v>1363135.55</c:v>
                </c:pt>
                <c:pt idx="8" formatCode="&quot;₡&quot;#,##0">
                  <c:v>1357086.8</c:v>
                </c:pt>
                <c:pt idx="9" formatCode="&quot;₡&quot;#,##0">
                  <c:v>1283420.3600000001</c:v>
                </c:pt>
                <c:pt idx="10" formatCode="&quot;₡&quot;#,##0">
                  <c:v>1412778.2</c:v>
                </c:pt>
                <c:pt idx="11" formatCode="&quot;₡&quot;#,##0">
                  <c:v>807500.33</c:v>
                </c:pt>
              </c:numCache>
            </c:numRef>
          </c:val>
          <c:extLst>
            <c:ext xmlns:c16="http://schemas.microsoft.com/office/drawing/2014/chart" uri="{C3380CC4-5D6E-409C-BE32-E72D297353CC}">
              <c16:uniqueId val="{00000000-1CB1-4E84-BC5B-157E355951F0}"/>
            </c:ext>
          </c:extLst>
        </c:ser>
        <c:dLbls>
          <c:showLegendKey val="0"/>
          <c:showVal val="0"/>
          <c:showCatName val="0"/>
          <c:showSerName val="0"/>
          <c:showPercent val="0"/>
          <c:showBubbleSize val="0"/>
        </c:dLbls>
        <c:gapWidth val="150"/>
        <c:overlap val="100"/>
        <c:axId val="493482800"/>
        <c:axId val="493483224"/>
      </c:barChart>
      <c:catAx>
        <c:axId val="493482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3224"/>
        <c:crosses val="autoZero"/>
        <c:auto val="1"/>
        <c:lblAlgn val="ctr"/>
        <c:lblOffset val="100"/>
        <c:noMultiLvlLbl val="0"/>
      </c:catAx>
      <c:valAx>
        <c:axId val="493483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2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'363339'!$G$13</c:f>
              <c:strCache>
                <c:ptCount val="1"/>
                <c:pt idx="0">
                  <c:v>Consumo de energía eléctrica por  empleado (kWh /Nº empleados)</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1.0400087212471383</c:v>
                </c:pt>
                <c:pt idx="1">
                  <c:v>1.7202659980377193</c:v>
                </c:pt>
                <c:pt idx="2">
                  <c:v>2.5378829172571677</c:v>
                </c:pt>
                <c:pt idx="3">
                  <c:v>1.9819034121879429</c:v>
                </c:pt>
                <c:pt idx="4">
                  <c:v>2.0669355717867655</c:v>
                </c:pt>
                <c:pt idx="5">
                  <c:v>145.02707947236453</c:v>
                </c:pt>
                <c:pt idx="6">
                  <c:v>0.8110759838656928</c:v>
                </c:pt>
                <c:pt idx="7">
                  <c:v>2.1061811839092992</c:v>
                </c:pt>
                <c:pt idx="8">
                  <c:v>2.0211490243104766</c:v>
                </c:pt>
                <c:pt idx="9">
                  <c:v>2.0407718303717433</c:v>
                </c:pt>
                <c:pt idx="10">
                  <c:v>2.3678185980595226</c:v>
                </c:pt>
                <c:pt idx="11">
                  <c:v>1.1708274283222502</c:v>
                </c:pt>
              </c:numCache>
            </c:numRef>
          </c:val>
          <c:extLst>
            <c:ext xmlns:c16="http://schemas.microsoft.com/office/drawing/2014/chart" uri="{C3380CC4-5D6E-409C-BE32-E72D297353CC}">
              <c16:uniqueId val="{00000000-B9C4-4351-B971-64BE2A0BA533}"/>
            </c:ext>
          </c:extLst>
        </c:ser>
        <c:dLbls>
          <c:showLegendKey val="0"/>
          <c:showVal val="0"/>
          <c:showCatName val="0"/>
          <c:showSerName val="0"/>
          <c:showPercent val="0"/>
          <c:showBubbleSize val="0"/>
        </c:dLbls>
        <c:gapWidth val="150"/>
        <c:overlap val="100"/>
        <c:axId val="493484072"/>
        <c:axId val="493484496"/>
      </c:barChart>
      <c:catAx>
        <c:axId val="49348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4496"/>
        <c:crosses val="autoZero"/>
        <c:auto val="1"/>
        <c:lblAlgn val="ctr"/>
        <c:lblOffset val="100"/>
        <c:noMultiLvlLbl val="0"/>
      </c:catAx>
      <c:valAx>
        <c:axId val="49348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'363304'!$B$14:$B$25</c:f>
              <c:numCache>
                <c:formatCode>General</c:formatCode>
                <c:ptCount val="12"/>
                <c:pt idx="0">
                  <c:v>896</c:v>
                </c:pt>
                <c:pt idx="1">
                  <c:v>669</c:v>
                </c:pt>
                <c:pt idx="2">
                  <c:v>736</c:v>
                </c:pt>
                <c:pt idx="3">
                  <c:v>772</c:v>
                </c:pt>
                <c:pt idx="4">
                  <c:v>882</c:v>
                </c:pt>
                <c:pt idx="5">
                  <c:v>859</c:v>
                </c:pt>
                <c:pt idx="6">
                  <c:v>820</c:v>
                </c:pt>
                <c:pt idx="7">
                  <c:v>819</c:v>
                </c:pt>
                <c:pt idx="8">
                  <c:v>822</c:v>
                </c:pt>
                <c:pt idx="9">
                  <c:v>964</c:v>
                </c:pt>
                <c:pt idx="10">
                  <c:v>886</c:v>
                </c:pt>
                <c:pt idx="11">
                  <c:v>808</c:v>
                </c:pt>
              </c:numCache>
            </c:numRef>
          </c:val>
          <c:extLst>
            <c:ext xmlns:c16="http://schemas.microsoft.com/office/drawing/2014/chart" uri="{C3380CC4-5D6E-409C-BE32-E72D297353CC}">
              <c16:uniqueId val="{00000000-62D9-467E-9F77-6B4DF9FABD15}"/>
            </c:ext>
          </c:extLst>
        </c:ser>
        <c:dLbls>
          <c:showLegendKey val="0"/>
          <c:showVal val="0"/>
          <c:showCatName val="0"/>
          <c:showSerName val="0"/>
          <c:showPercent val="0"/>
          <c:showBubbleSize val="0"/>
        </c:dLbls>
        <c:gapWidth val="150"/>
        <c:overlap val="100"/>
        <c:axId val="418198744"/>
        <c:axId val="418199168"/>
      </c:barChart>
      <c:catAx>
        <c:axId val="418198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9168"/>
        <c:crosses val="autoZero"/>
        <c:auto val="1"/>
        <c:lblAlgn val="ctr"/>
        <c:lblOffset val="100"/>
        <c:noMultiLvlLbl val="0"/>
      </c:catAx>
      <c:valAx>
        <c:axId val="418199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98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'363339'!$H$13</c:f>
              <c:strCache>
                <c:ptCount val="1"/>
                <c:pt idx="0">
                  <c:v>Consumo de energía eléctrica por área física        (kWh/ m2)</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75A-4BCE-A6AA-CB823E4C1BC7}"/>
            </c:ext>
          </c:extLst>
        </c:ser>
        <c:dLbls>
          <c:showLegendKey val="0"/>
          <c:showVal val="0"/>
          <c:showCatName val="0"/>
          <c:showSerName val="0"/>
          <c:showPercent val="0"/>
          <c:showBubbleSize val="0"/>
        </c:dLbls>
        <c:gapWidth val="150"/>
        <c:overlap val="100"/>
        <c:axId val="493485344"/>
        <c:axId val="493485768"/>
      </c:barChart>
      <c:catAx>
        <c:axId val="49348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5768"/>
        <c:crosses val="autoZero"/>
        <c:auto val="1"/>
        <c:lblAlgn val="ctr"/>
        <c:lblOffset val="100"/>
        <c:noMultiLvlLbl val="0"/>
      </c:catAx>
      <c:valAx>
        <c:axId val="49348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'363337'!$B$12:$B$13</c:f>
              <c:strCache>
                <c:ptCount val="2"/>
                <c:pt idx="0">
                  <c:v>Energía     (kWh)</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1143</c:v>
                </c:pt>
                <c:pt idx="1">
                  <c:v>1332</c:v>
                </c:pt>
                <c:pt idx="2">
                  <c:v>1898</c:v>
                </c:pt>
                <c:pt idx="3">
                  <c:v>1705</c:v>
                </c:pt>
                <c:pt idx="4">
                  <c:v>2111</c:v>
                </c:pt>
                <c:pt idx="5">
                  <c:v>2331</c:v>
                </c:pt>
                <c:pt idx="6">
                  <c:v>1705</c:v>
                </c:pt>
                <c:pt idx="7">
                  <c:v>2408</c:v>
                </c:pt>
                <c:pt idx="8">
                  <c:v>3011</c:v>
                </c:pt>
                <c:pt idx="9">
                  <c:v>2299</c:v>
                </c:pt>
                <c:pt idx="10">
                  <c:v>1661</c:v>
                </c:pt>
                <c:pt idx="11">
                  <c:v>1435</c:v>
                </c:pt>
              </c:numCache>
            </c:numRef>
          </c:val>
          <c:extLst>
            <c:ext xmlns:c16="http://schemas.microsoft.com/office/drawing/2014/chart" uri="{C3380CC4-5D6E-409C-BE32-E72D297353CC}">
              <c16:uniqueId val="{00000000-AEEA-494A-BA3A-CAFF0606A972}"/>
            </c:ext>
          </c:extLst>
        </c:ser>
        <c:dLbls>
          <c:showLegendKey val="0"/>
          <c:showVal val="0"/>
          <c:showCatName val="0"/>
          <c:showSerName val="0"/>
          <c:showPercent val="0"/>
          <c:showBubbleSize val="0"/>
        </c:dLbls>
        <c:gapWidth val="150"/>
        <c:overlap val="100"/>
        <c:axId val="493487888"/>
        <c:axId val="493488312"/>
      </c:barChart>
      <c:catAx>
        <c:axId val="49348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8312"/>
        <c:crosses val="autoZero"/>
        <c:auto val="1"/>
        <c:lblAlgn val="ctr"/>
        <c:lblOffset val="100"/>
        <c:noMultiLvlLbl val="0"/>
      </c:catAx>
      <c:valAx>
        <c:axId val="49348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'363337'!$C$12:$C$13</c:f>
              <c:strCache>
                <c:ptCount val="2"/>
                <c:pt idx="0">
                  <c:v>Demanda máxima       (kW)</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37E-4C38-93D6-6F38586369EC}"/>
            </c:ext>
          </c:extLst>
        </c:ser>
        <c:dLbls>
          <c:showLegendKey val="0"/>
          <c:showVal val="0"/>
          <c:showCatName val="0"/>
          <c:showSerName val="0"/>
          <c:showPercent val="0"/>
          <c:showBubbleSize val="0"/>
        </c:dLbls>
        <c:gapWidth val="150"/>
        <c:overlap val="100"/>
        <c:axId val="493489160"/>
        <c:axId val="493489584"/>
      </c:barChart>
      <c:catAx>
        <c:axId val="49348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9584"/>
        <c:crosses val="autoZero"/>
        <c:auto val="1"/>
        <c:lblAlgn val="ctr"/>
        <c:lblOffset val="100"/>
        <c:noMultiLvlLbl val="0"/>
      </c:catAx>
      <c:valAx>
        <c:axId val="49348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76725</c:v>
                </c:pt>
                <c:pt idx="1">
                  <c:v>100495</c:v>
                </c:pt>
                <c:pt idx="2">
                  <c:v>143017</c:v>
                </c:pt>
                <c:pt idx="3">
                  <c:v>129342</c:v>
                </c:pt>
                <c:pt idx="4">
                  <c:v>161074</c:v>
                </c:pt>
                <c:pt idx="5">
                  <c:v>177634</c:v>
                </c:pt>
                <c:pt idx="6" formatCode="&quot;₡&quot;#,##0">
                  <c:v>133753</c:v>
                </c:pt>
                <c:pt idx="7" formatCode="&quot;₡&quot;#,##0">
                  <c:v>193613</c:v>
                </c:pt>
                <c:pt idx="8" formatCode="&quot;₡&quot;#,##0">
                  <c:v>241524</c:v>
                </c:pt>
                <c:pt idx="9" formatCode="&quot;₡&quot;#,##0">
                  <c:v>179525</c:v>
                </c:pt>
                <c:pt idx="10" formatCode="&quot;₡&quot;#,##0">
                  <c:v>124693</c:v>
                </c:pt>
                <c:pt idx="11" formatCode="&quot;₡&quot;#,##0">
                  <c:v>107727</c:v>
                </c:pt>
              </c:numCache>
            </c:numRef>
          </c:val>
          <c:extLst>
            <c:ext xmlns:c16="http://schemas.microsoft.com/office/drawing/2014/chart" uri="{C3380CC4-5D6E-409C-BE32-E72D297353CC}">
              <c16:uniqueId val="{00000000-776E-4694-9A0F-1C313DDE26C0}"/>
            </c:ext>
          </c:extLst>
        </c:ser>
        <c:dLbls>
          <c:showLegendKey val="0"/>
          <c:showVal val="0"/>
          <c:showCatName val="0"/>
          <c:showSerName val="0"/>
          <c:showPercent val="0"/>
          <c:showBubbleSize val="0"/>
        </c:dLbls>
        <c:gapWidth val="150"/>
        <c:overlap val="100"/>
        <c:axId val="493490432"/>
        <c:axId val="493490856"/>
      </c:barChart>
      <c:catAx>
        <c:axId val="493490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90856"/>
        <c:crosses val="autoZero"/>
        <c:auto val="1"/>
        <c:lblAlgn val="ctr"/>
        <c:lblOffset val="100"/>
        <c:noMultiLvlLbl val="0"/>
      </c:catAx>
      <c:valAx>
        <c:axId val="493490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90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0.12460481848904394</c:v>
                </c:pt>
                <c:pt idx="1">
                  <c:v>0.14520876485337403</c:v>
                </c:pt>
                <c:pt idx="2">
                  <c:v>0.20691158835713508</c:v>
                </c:pt>
                <c:pt idx="3">
                  <c:v>0.18587157963588793</c:v>
                </c:pt>
                <c:pt idx="4">
                  <c:v>0.23013190886296742</c:v>
                </c:pt>
                <c:pt idx="5">
                  <c:v>0.25411533849340456</c:v>
                </c:pt>
                <c:pt idx="6">
                  <c:v>0.18587157963588793</c:v>
                </c:pt>
                <c:pt idx="7">
                  <c:v>0.26250953886405753</c:v>
                </c:pt>
                <c:pt idx="8">
                  <c:v>0.32824593916930123</c:v>
                </c:pt>
                <c:pt idx="9">
                  <c:v>0.25062683963806826</c:v>
                </c:pt>
                <c:pt idx="10">
                  <c:v>0.18107489370980051</c:v>
                </c:pt>
                <c:pt idx="11">
                  <c:v>0.15643737054398779</c:v>
                </c:pt>
              </c:numCache>
            </c:numRef>
          </c:val>
          <c:extLst>
            <c:ext xmlns:c16="http://schemas.microsoft.com/office/drawing/2014/chart" uri="{C3380CC4-5D6E-409C-BE32-E72D297353CC}">
              <c16:uniqueId val="{00000000-82B5-4939-B7BB-FD99B597416A}"/>
            </c:ext>
          </c:extLst>
        </c:ser>
        <c:dLbls>
          <c:showLegendKey val="0"/>
          <c:showVal val="0"/>
          <c:showCatName val="0"/>
          <c:showSerName val="0"/>
          <c:showPercent val="0"/>
          <c:showBubbleSize val="0"/>
        </c:dLbls>
        <c:gapWidth val="150"/>
        <c:overlap val="100"/>
        <c:axId val="493491704"/>
        <c:axId val="493492128"/>
      </c:barChart>
      <c:catAx>
        <c:axId val="49349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92128"/>
        <c:crosses val="autoZero"/>
        <c:auto val="1"/>
        <c:lblAlgn val="ctr"/>
        <c:lblOffset val="100"/>
        <c:noMultiLvlLbl val="0"/>
      </c:catAx>
      <c:valAx>
        <c:axId val="49349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9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18-49C3-8CD6-A68B47CE102D}"/>
            </c:ext>
          </c:extLst>
        </c:ser>
        <c:dLbls>
          <c:showLegendKey val="0"/>
          <c:showVal val="0"/>
          <c:showCatName val="0"/>
          <c:showSerName val="0"/>
          <c:showPercent val="0"/>
          <c:showBubbleSize val="0"/>
        </c:dLbls>
        <c:gapWidth val="150"/>
        <c:overlap val="100"/>
        <c:axId val="493492976"/>
        <c:axId val="497766272"/>
      </c:barChart>
      <c:catAx>
        <c:axId val="493492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66272"/>
        <c:crosses val="autoZero"/>
        <c:auto val="1"/>
        <c:lblAlgn val="ctr"/>
        <c:lblOffset val="100"/>
        <c:noMultiLvlLbl val="0"/>
      </c:catAx>
      <c:valAx>
        <c:axId val="497766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92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2636</c:v>
                </c:pt>
                <c:pt idx="1">
                  <c:v>3397</c:v>
                </c:pt>
                <c:pt idx="2">
                  <c:v>4405</c:v>
                </c:pt>
                <c:pt idx="3">
                  <c:v>4122</c:v>
                </c:pt>
                <c:pt idx="4">
                  <c:v>4622</c:v>
                </c:pt>
                <c:pt idx="5">
                  <c:v>4906</c:v>
                </c:pt>
                <c:pt idx="6">
                  <c:v>3871</c:v>
                </c:pt>
                <c:pt idx="7">
                  <c:v>4699</c:v>
                </c:pt>
                <c:pt idx="8">
                  <c:v>5988</c:v>
                </c:pt>
                <c:pt idx="9">
                  <c:v>5904</c:v>
                </c:pt>
                <c:pt idx="10">
                  <c:v>3607</c:v>
                </c:pt>
                <c:pt idx="11">
                  <c:v>1561</c:v>
                </c:pt>
              </c:numCache>
            </c:numRef>
          </c:val>
          <c:extLst>
            <c:ext xmlns:c16="http://schemas.microsoft.com/office/drawing/2014/chart" uri="{C3380CC4-5D6E-409C-BE32-E72D297353CC}">
              <c16:uniqueId val="{00000000-1276-4A5E-95B8-1CCB2336A757}"/>
            </c:ext>
          </c:extLst>
        </c:ser>
        <c:dLbls>
          <c:showLegendKey val="0"/>
          <c:showVal val="0"/>
          <c:showCatName val="0"/>
          <c:showSerName val="0"/>
          <c:showPercent val="0"/>
          <c:showBubbleSize val="0"/>
        </c:dLbls>
        <c:gapWidth val="150"/>
        <c:overlap val="100"/>
        <c:axId val="497768392"/>
        <c:axId val="497768816"/>
      </c:barChart>
      <c:catAx>
        <c:axId val="497768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68816"/>
        <c:crosses val="autoZero"/>
        <c:auto val="1"/>
        <c:lblAlgn val="ctr"/>
        <c:lblOffset val="100"/>
        <c:noMultiLvlLbl val="0"/>
      </c:catAx>
      <c:valAx>
        <c:axId val="497768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68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pt idx="0">
                  <c:v>9.9499999999999993</c:v>
                </c:pt>
                <c:pt idx="1">
                  <c:v>24.494</c:v>
                </c:pt>
                <c:pt idx="2">
                  <c:v>25.405000000000001</c:v>
                </c:pt>
                <c:pt idx="3">
                  <c:v>27.244</c:v>
                </c:pt>
                <c:pt idx="4">
                  <c:v>28.692</c:v>
                </c:pt>
                <c:pt idx="5">
                  <c:v>18.068000000000001</c:v>
                </c:pt>
                <c:pt idx="6">
                  <c:v>13.250999999999999</c:v>
                </c:pt>
                <c:pt idx="7">
                  <c:v>28.158999999999999</c:v>
                </c:pt>
                <c:pt idx="8">
                  <c:v>30.585000000000001</c:v>
                </c:pt>
                <c:pt idx="9">
                  <c:v>30.83</c:v>
                </c:pt>
                <c:pt idx="10">
                  <c:v>25.506</c:v>
                </c:pt>
                <c:pt idx="11">
                  <c:v>10.09</c:v>
                </c:pt>
              </c:numCache>
            </c:numRef>
          </c:val>
          <c:extLst>
            <c:ext xmlns:c16="http://schemas.microsoft.com/office/drawing/2014/chart" uri="{C3380CC4-5D6E-409C-BE32-E72D297353CC}">
              <c16:uniqueId val="{00000000-454E-4137-B322-E53D408E5364}"/>
            </c:ext>
          </c:extLst>
        </c:ser>
        <c:dLbls>
          <c:showLegendKey val="0"/>
          <c:showVal val="0"/>
          <c:showCatName val="0"/>
          <c:showSerName val="0"/>
          <c:showPercent val="0"/>
          <c:showBubbleSize val="0"/>
        </c:dLbls>
        <c:gapWidth val="150"/>
        <c:overlap val="100"/>
        <c:axId val="497770088"/>
        <c:axId val="497770512"/>
      </c:barChart>
      <c:catAx>
        <c:axId val="497770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0512"/>
        <c:crosses val="autoZero"/>
        <c:auto val="1"/>
        <c:lblAlgn val="ctr"/>
        <c:lblOffset val="100"/>
        <c:noMultiLvlLbl val="0"/>
      </c:catAx>
      <c:valAx>
        <c:axId val="497770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0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181542.41</c:v>
                </c:pt>
                <c:pt idx="1">
                  <c:v>303200.25</c:v>
                </c:pt>
                <c:pt idx="2">
                  <c:v>353289.8</c:v>
                </c:pt>
                <c:pt idx="3">
                  <c:v>355385.48</c:v>
                </c:pt>
                <c:pt idx="4">
                  <c:v>388648.02</c:v>
                </c:pt>
                <c:pt idx="5">
                  <c:v>334369.49</c:v>
                </c:pt>
                <c:pt idx="6" formatCode="&quot;₡&quot;#,##0">
                  <c:v>266805.92</c:v>
                </c:pt>
                <c:pt idx="7" formatCode="&quot;₡&quot;#,##0">
                  <c:v>410267.08</c:v>
                </c:pt>
                <c:pt idx="8" formatCode="&quot;₡&quot;#,##0">
                  <c:v>487197.46</c:v>
                </c:pt>
                <c:pt idx="9" formatCode="&quot;₡&quot;#,##0">
                  <c:v>464349.03</c:v>
                </c:pt>
                <c:pt idx="10" formatCode="&quot;₡&quot;#,##0">
                  <c:v>317048.46000000002</c:v>
                </c:pt>
                <c:pt idx="11" formatCode="&quot;₡&quot;#,##0">
                  <c:v>190579.74</c:v>
                </c:pt>
              </c:numCache>
            </c:numRef>
          </c:val>
          <c:extLst>
            <c:ext xmlns:c16="http://schemas.microsoft.com/office/drawing/2014/chart" uri="{C3380CC4-5D6E-409C-BE32-E72D297353CC}">
              <c16:uniqueId val="{00000000-53DA-4E47-A476-1C7AFFCBF199}"/>
            </c:ext>
          </c:extLst>
        </c:ser>
        <c:dLbls>
          <c:showLegendKey val="0"/>
          <c:showVal val="0"/>
          <c:showCatName val="0"/>
          <c:showSerName val="0"/>
          <c:showPercent val="0"/>
          <c:showBubbleSize val="0"/>
        </c:dLbls>
        <c:gapWidth val="150"/>
        <c:overlap val="100"/>
        <c:axId val="497771360"/>
        <c:axId val="497771784"/>
      </c:barChart>
      <c:catAx>
        <c:axId val="49777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1784"/>
        <c:crosses val="autoZero"/>
        <c:auto val="1"/>
        <c:lblAlgn val="ctr"/>
        <c:lblOffset val="100"/>
        <c:noMultiLvlLbl val="0"/>
      </c:catAx>
      <c:valAx>
        <c:axId val="49777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0.28736509320832881</c:v>
                </c:pt>
                <c:pt idx="1">
                  <c:v>0.37032595661179546</c:v>
                </c:pt>
                <c:pt idx="2">
                  <c:v>0.48021367055488934</c:v>
                </c:pt>
                <c:pt idx="3">
                  <c:v>0.44936225880300884</c:v>
                </c:pt>
                <c:pt idx="4">
                  <c:v>0.50387005341763869</c:v>
                </c:pt>
                <c:pt idx="5">
                  <c:v>0.53483048075874851</c:v>
                </c:pt>
                <c:pt idx="6">
                  <c:v>0.42199934590646465</c:v>
                </c:pt>
                <c:pt idx="7">
                  <c:v>0.51226425378829177</c:v>
                </c:pt>
                <c:pt idx="8">
                  <c:v>0.65278534830480761</c:v>
                </c:pt>
                <c:pt idx="9">
                  <c:v>0.64362803880954977</c:v>
                </c:pt>
                <c:pt idx="10">
                  <c:v>0.39321923034994005</c:v>
                </c:pt>
                <c:pt idx="11">
                  <c:v>0.17017333478687452</c:v>
                </c:pt>
              </c:numCache>
            </c:numRef>
          </c:val>
          <c:extLst>
            <c:ext xmlns:c16="http://schemas.microsoft.com/office/drawing/2014/chart" uri="{C3380CC4-5D6E-409C-BE32-E72D297353CC}">
              <c16:uniqueId val="{00000000-A257-4FFF-876A-5871A3A703E3}"/>
            </c:ext>
          </c:extLst>
        </c:ser>
        <c:dLbls>
          <c:showLegendKey val="0"/>
          <c:showVal val="0"/>
          <c:showCatName val="0"/>
          <c:showSerName val="0"/>
          <c:showPercent val="0"/>
          <c:showBubbleSize val="0"/>
        </c:dLbls>
        <c:gapWidth val="150"/>
        <c:overlap val="100"/>
        <c:axId val="497772632"/>
        <c:axId val="497773056"/>
      </c:barChart>
      <c:catAx>
        <c:axId val="49777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3056"/>
        <c:crosses val="autoZero"/>
        <c:auto val="1"/>
        <c:lblAlgn val="ctr"/>
        <c:lblOffset val="100"/>
        <c:noMultiLvlLbl val="0"/>
      </c:catAx>
      <c:valAx>
        <c:axId val="49777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2FE-400F-B1D5-18DC1D9679B6}"/>
            </c:ext>
          </c:extLst>
        </c:ser>
        <c:dLbls>
          <c:showLegendKey val="0"/>
          <c:showVal val="0"/>
          <c:showCatName val="0"/>
          <c:showSerName val="0"/>
          <c:showPercent val="0"/>
          <c:showBubbleSize val="0"/>
        </c:dLbls>
        <c:gapWidth val="150"/>
        <c:overlap val="100"/>
        <c:axId val="418200016"/>
        <c:axId val="418200440"/>
      </c:barChart>
      <c:catAx>
        <c:axId val="418200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200440"/>
        <c:crosses val="autoZero"/>
        <c:auto val="1"/>
        <c:lblAlgn val="ctr"/>
        <c:lblOffset val="100"/>
        <c:noMultiLvlLbl val="0"/>
      </c:catAx>
      <c:valAx>
        <c:axId val="418200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200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1F-45A0-A44C-D32A13AAB012}"/>
            </c:ext>
          </c:extLst>
        </c:ser>
        <c:dLbls>
          <c:showLegendKey val="0"/>
          <c:showVal val="0"/>
          <c:showCatName val="0"/>
          <c:showSerName val="0"/>
          <c:showPercent val="0"/>
          <c:showBubbleSize val="0"/>
        </c:dLbls>
        <c:gapWidth val="150"/>
        <c:overlap val="100"/>
        <c:axId val="493440824"/>
        <c:axId val="497773480"/>
      </c:barChart>
      <c:catAx>
        <c:axId val="493440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3480"/>
        <c:crosses val="autoZero"/>
        <c:auto val="1"/>
        <c:lblAlgn val="ctr"/>
        <c:lblOffset val="100"/>
        <c:noMultiLvlLbl val="0"/>
      </c:catAx>
      <c:valAx>
        <c:axId val="497773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0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125300</c:v>
                </c:pt>
                <c:pt idx="1">
                  <c:v>168700</c:v>
                </c:pt>
                <c:pt idx="2">
                  <c:v>201600</c:v>
                </c:pt>
                <c:pt idx="3">
                  <c:v>180600</c:v>
                </c:pt>
                <c:pt idx="4">
                  <c:v>186200</c:v>
                </c:pt>
                <c:pt idx="5">
                  <c:v>210700</c:v>
                </c:pt>
                <c:pt idx="6">
                  <c:v>142800</c:v>
                </c:pt>
                <c:pt idx="7">
                  <c:v>203000</c:v>
                </c:pt>
                <c:pt idx="8">
                  <c:v>199500</c:v>
                </c:pt>
                <c:pt idx="9">
                  <c:v>211400</c:v>
                </c:pt>
                <c:pt idx="10">
                  <c:v>219800</c:v>
                </c:pt>
                <c:pt idx="11">
                  <c:v>198100</c:v>
                </c:pt>
              </c:numCache>
            </c:numRef>
          </c:val>
          <c:extLst>
            <c:ext xmlns:c16="http://schemas.microsoft.com/office/drawing/2014/chart" uri="{C3380CC4-5D6E-409C-BE32-E72D297353CC}">
              <c16:uniqueId val="{00000000-2F16-4140-BF54-418B0676BF7A}"/>
            </c:ext>
          </c:extLst>
        </c:ser>
        <c:dLbls>
          <c:showLegendKey val="0"/>
          <c:showVal val="0"/>
          <c:showCatName val="0"/>
          <c:showSerName val="0"/>
          <c:showPercent val="0"/>
          <c:showBubbleSize val="0"/>
        </c:dLbls>
        <c:gapWidth val="150"/>
        <c:overlap val="100"/>
        <c:axId val="497775600"/>
        <c:axId val="497776024"/>
      </c:barChart>
      <c:catAx>
        <c:axId val="49777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6024"/>
        <c:crosses val="autoZero"/>
        <c:auto val="1"/>
        <c:lblAlgn val="ctr"/>
        <c:lblOffset val="100"/>
        <c:noMultiLvlLbl val="0"/>
      </c:catAx>
      <c:valAx>
        <c:axId val="49777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pt idx="0">
                  <c:v>348.6</c:v>
                </c:pt>
                <c:pt idx="1">
                  <c:v>480.9</c:v>
                </c:pt>
                <c:pt idx="2">
                  <c:v>614.6</c:v>
                </c:pt>
                <c:pt idx="3">
                  <c:v>527.1</c:v>
                </c:pt>
                <c:pt idx="4">
                  <c:v>568.4</c:v>
                </c:pt>
                <c:pt idx="5">
                  <c:v>590.79999999999995</c:v>
                </c:pt>
                <c:pt idx="6">
                  <c:v>541.1</c:v>
                </c:pt>
                <c:pt idx="7">
                  <c:v>545.29999999999995</c:v>
                </c:pt>
                <c:pt idx="8">
                  <c:v>542.5</c:v>
                </c:pt>
                <c:pt idx="9">
                  <c:v>579.6</c:v>
                </c:pt>
                <c:pt idx="10">
                  <c:v>592.20000000000005</c:v>
                </c:pt>
                <c:pt idx="11">
                  <c:v>565.6</c:v>
                </c:pt>
              </c:numCache>
            </c:numRef>
          </c:val>
          <c:extLst>
            <c:ext xmlns:c16="http://schemas.microsoft.com/office/drawing/2014/chart" uri="{C3380CC4-5D6E-409C-BE32-E72D297353CC}">
              <c16:uniqueId val="{00000000-18E0-4A72-B6FC-89D4D4ACBCBE}"/>
            </c:ext>
          </c:extLst>
        </c:ser>
        <c:dLbls>
          <c:showLegendKey val="0"/>
          <c:showVal val="0"/>
          <c:showCatName val="0"/>
          <c:showSerName val="0"/>
          <c:showPercent val="0"/>
          <c:showBubbleSize val="0"/>
        </c:dLbls>
        <c:gapWidth val="150"/>
        <c:overlap val="100"/>
        <c:axId val="497776872"/>
        <c:axId val="497777296"/>
      </c:barChart>
      <c:catAx>
        <c:axId val="49777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7296"/>
        <c:crosses val="autoZero"/>
        <c:auto val="1"/>
        <c:lblAlgn val="ctr"/>
        <c:lblOffset val="100"/>
        <c:noMultiLvlLbl val="0"/>
      </c:catAx>
      <c:valAx>
        <c:axId val="49777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6966080.3700000001</c:v>
                </c:pt>
                <c:pt idx="1">
                  <c:v>10063686.199999999</c:v>
                </c:pt>
                <c:pt idx="2">
                  <c:v>12244430.300000001</c:v>
                </c:pt>
                <c:pt idx="3">
                  <c:v>10935080.630000001</c:v>
                </c:pt>
                <c:pt idx="4">
                  <c:v>11483804.220000001</c:v>
                </c:pt>
                <c:pt idx="5">
                  <c:v>12644096.67</c:v>
                </c:pt>
                <c:pt idx="6" formatCode="&quot;₡&quot;#,##0">
                  <c:v>9840109.9800000004</c:v>
                </c:pt>
                <c:pt idx="7" formatCode="&quot;₡&quot;#,##0">
                  <c:v>12704034.15</c:v>
                </c:pt>
                <c:pt idx="8" formatCode="&quot;₡&quot;#,##0">
                  <c:v>12531753.050000001</c:v>
                </c:pt>
                <c:pt idx="9" formatCode="&quot;₡&quot;#,##0">
                  <c:v>12733740.34</c:v>
                </c:pt>
                <c:pt idx="10" formatCode="&quot;₡&quot;#,##0">
                  <c:v>12776213.939999999</c:v>
                </c:pt>
                <c:pt idx="11" formatCode="&quot;₡&quot;#,##0">
                  <c:v>11727171.26</c:v>
                </c:pt>
              </c:numCache>
            </c:numRef>
          </c:val>
          <c:extLst>
            <c:ext xmlns:c16="http://schemas.microsoft.com/office/drawing/2014/chart" uri="{C3380CC4-5D6E-409C-BE32-E72D297353CC}">
              <c16:uniqueId val="{00000000-130D-41FC-BE59-264774F90BE6}"/>
            </c:ext>
          </c:extLst>
        </c:ser>
        <c:dLbls>
          <c:showLegendKey val="0"/>
          <c:showVal val="0"/>
          <c:showCatName val="0"/>
          <c:showSerName val="0"/>
          <c:showPercent val="0"/>
          <c:showBubbleSize val="0"/>
        </c:dLbls>
        <c:gapWidth val="150"/>
        <c:overlap val="100"/>
        <c:axId val="497778144"/>
        <c:axId val="497778568"/>
      </c:barChart>
      <c:catAx>
        <c:axId val="49777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8568"/>
        <c:crosses val="autoZero"/>
        <c:auto val="1"/>
        <c:lblAlgn val="ctr"/>
        <c:lblOffset val="100"/>
        <c:noMultiLvlLbl val="0"/>
      </c:catAx>
      <c:valAx>
        <c:axId val="49777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13.65965333042625</c:v>
                </c:pt>
                <c:pt idx="1">
                  <c:v>18.390929902976126</c:v>
                </c:pt>
                <c:pt idx="2">
                  <c:v>21.977542788618774</c:v>
                </c:pt>
                <c:pt idx="3">
                  <c:v>19.688215414804318</c:v>
                </c:pt>
                <c:pt idx="4">
                  <c:v>20.298702714488172</c:v>
                </c:pt>
                <c:pt idx="5">
                  <c:v>22.969584650605036</c:v>
                </c:pt>
                <c:pt idx="6">
                  <c:v>15.567426141938297</c:v>
                </c:pt>
                <c:pt idx="7">
                  <c:v>22.130164613539737</c:v>
                </c:pt>
                <c:pt idx="8">
                  <c:v>21.748610051237328</c:v>
                </c:pt>
                <c:pt idx="9">
                  <c:v>23.045895563065518</c:v>
                </c:pt>
                <c:pt idx="10">
                  <c:v>23.961626512591302</c:v>
                </c:pt>
                <c:pt idx="11">
                  <c:v>21.595988226316365</c:v>
                </c:pt>
              </c:numCache>
            </c:numRef>
          </c:val>
          <c:extLst>
            <c:ext xmlns:c16="http://schemas.microsoft.com/office/drawing/2014/chart" uri="{C3380CC4-5D6E-409C-BE32-E72D297353CC}">
              <c16:uniqueId val="{00000000-677E-4DC6-BD67-FA51F7102C55}"/>
            </c:ext>
          </c:extLst>
        </c:ser>
        <c:dLbls>
          <c:showLegendKey val="0"/>
          <c:showVal val="0"/>
          <c:showCatName val="0"/>
          <c:showSerName val="0"/>
          <c:showPercent val="0"/>
          <c:showBubbleSize val="0"/>
        </c:dLbls>
        <c:gapWidth val="150"/>
        <c:overlap val="100"/>
        <c:axId val="497779416"/>
        <c:axId val="497779840"/>
      </c:barChart>
      <c:catAx>
        <c:axId val="49777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9840"/>
        <c:crosses val="autoZero"/>
        <c:auto val="1"/>
        <c:lblAlgn val="ctr"/>
        <c:lblOffset val="100"/>
        <c:noMultiLvlLbl val="0"/>
      </c:catAx>
      <c:valAx>
        <c:axId val="49777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58-4324-B29D-E2DF82BD6C9D}"/>
            </c:ext>
          </c:extLst>
        </c:ser>
        <c:dLbls>
          <c:showLegendKey val="0"/>
          <c:showVal val="0"/>
          <c:showCatName val="0"/>
          <c:showSerName val="0"/>
          <c:showPercent val="0"/>
          <c:showBubbleSize val="0"/>
        </c:dLbls>
        <c:gapWidth val="150"/>
        <c:overlap val="100"/>
        <c:axId val="497780688"/>
        <c:axId val="497781112"/>
      </c:barChart>
      <c:catAx>
        <c:axId val="497780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1112"/>
        <c:crosses val="autoZero"/>
        <c:auto val="1"/>
        <c:lblAlgn val="ctr"/>
        <c:lblOffset val="100"/>
        <c:noMultiLvlLbl val="0"/>
      </c:catAx>
      <c:valAx>
        <c:axId val="497781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80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110</c:v>
                </c:pt>
                <c:pt idx="1">
                  <c:v>117</c:v>
                </c:pt>
                <c:pt idx="2">
                  <c:v>120</c:v>
                </c:pt>
                <c:pt idx="3">
                  <c:v>271</c:v>
                </c:pt>
                <c:pt idx="4">
                  <c:v>219</c:v>
                </c:pt>
                <c:pt idx="5">
                  <c:v>251</c:v>
                </c:pt>
                <c:pt idx="6">
                  <c:v>192</c:v>
                </c:pt>
                <c:pt idx="7">
                  <c:v>213</c:v>
                </c:pt>
                <c:pt idx="8">
                  <c:v>197</c:v>
                </c:pt>
                <c:pt idx="9">
                  <c:v>197</c:v>
                </c:pt>
                <c:pt idx="10">
                  <c:v>169</c:v>
                </c:pt>
                <c:pt idx="11">
                  <c:v>47</c:v>
                </c:pt>
              </c:numCache>
            </c:numRef>
          </c:val>
          <c:extLst>
            <c:ext xmlns:c16="http://schemas.microsoft.com/office/drawing/2014/chart" uri="{C3380CC4-5D6E-409C-BE32-E72D297353CC}">
              <c16:uniqueId val="{00000000-F51C-4E0C-BDB1-F10936D94804}"/>
            </c:ext>
          </c:extLst>
        </c:ser>
        <c:dLbls>
          <c:showLegendKey val="0"/>
          <c:showVal val="0"/>
          <c:showCatName val="0"/>
          <c:showSerName val="0"/>
          <c:showPercent val="0"/>
          <c:showBubbleSize val="0"/>
        </c:dLbls>
        <c:gapWidth val="150"/>
        <c:overlap val="100"/>
        <c:axId val="493449304"/>
        <c:axId val="497783232"/>
      </c:barChart>
      <c:catAx>
        <c:axId val="493449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3232"/>
        <c:crosses val="autoZero"/>
        <c:auto val="1"/>
        <c:lblAlgn val="ctr"/>
        <c:lblOffset val="100"/>
        <c:noMultiLvlLbl val="0"/>
      </c:catAx>
      <c:valAx>
        <c:axId val="497783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9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C3-4630-B4F0-3D526912F125}"/>
            </c:ext>
          </c:extLst>
        </c:ser>
        <c:dLbls>
          <c:showLegendKey val="0"/>
          <c:showVal val="0"/>
          <c:showCatName val="0"/>
          <c:showSerName val="0"/>
          <c:showPercent val="0"/>
          <c:showBubbleSize val="0"/>
        </c:dLbls>
        <c:gapWidth val="150"/>
        <c:overlap val="100"/>
        <c:axId val="497784080"/>
        <c:axId val="497784504"/>
      </c:barChart>
      <c:catAx>
        <c:axId val="49778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4504"/>
        <c:crosses val="autoZero"/>
        <c:auto val="1"/>
        <c:lblAlgn val="ctr"/>
        <c:lblOffset val="100"/>
        <c:noMultiLvlLbl val="0"/>
      </c:catAx>
      <c:valAx>
        <c:axId val="49778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8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"₡"#,##0.00;[Red]\-"₡"#,##0.00</c:formatCode>
                <c:ptCount val="12"/>
                <c:pt idx="0">
                  <c:v>7384</c:v>
                </c:pt>
                <c:pt idx="1">
                  <c:v>8827</c:v>
                </c:pt>
                <c:pt idx="2">
                  <c:v>9054</c:v>
                </c:pt>
                <c:pt idx="3">
                  <c:v>20558</c:v>
                </c:pt>
                <c:pt idx="4">
                  <c:v>16757</c:v>
                </c:pt>
                <c:pt idx="5">
                  <c:v>19205</c:v>
                </c:pt>
                <c:pt idx="6">
                  <c:v>15062</c:v>
                </c:pt>
                <c:pt idx="7">
                  <c:v>17202</c:v>
                </c:pt>
                <c:pt idx="8">
                  <c:v>15910</c:v>
                </c:pt>
                <c:pt idx="9" formatCode="&quot;₡&quot;#,##0">
                  <c:v>15443</c:v>
                </c:pt>
                <c:pt idx="10" formatCode="&quot;₡&quot;#,##0">
                  <c:v>12687</c:v>
                </c:pt>
                <c:pt idx="11" formatCode="&quot;₡&quot;#,##0">
                  <c:v>19471</c:v>
                </c:pt>
              </c:numCache>
            </c:numRef>
          </c:val>
          <c:extLst>
            <c:ext xmlns:c16="http://schemas.microsoft.com/office/drawing/2014/chart" uri="{C3380CC4-5D6E-409C-BE32-E72D297353CC}">
              <c16:uniqueId val="{00000000-1497-41B3-ACE1-008A054DFB9D}"/>
            </c:ext>
          </c:extLst>
        </c:ser>
        <c:dLbls>
          <c:showLegendKey val="0"/>
          <c:showVal val="0"/>
          <c:showCatName val="0"/>
          <c:showSerName val="0"/>
          <c:showPercent val="0"/>
          <c:showBubbleSize val="0"/>
        </c:dLbls>
        <c:gapWidth val="150"/>
        <c:overlap val="100"/>
        <c:axId val="497785352"/>
        <c:axId val="497785776"/>
      </c:barChart>
      <c:catAx>
        <c:axId val="497785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5776"/>
        <c:crosses val="autoZero"/>
        <c:auto val="1"/>
        <c:lblAlgn val="ctr"/>
        <c:lblOffset val="100"/>
        <c:noMultiLvlLbl val="0"/>
      </c:catAx>
      <c:valAx>
        <c:axId val="49778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00;[Red]\-&quot;₡&quot;#,##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85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1.1991714815218575E-2</c:v>
                </c:pt>
                <c:pt idx="1">
                  <c:v>1.2754823939823395E-2</c:v>
                </c:pt>
                <c:pt idx="2">
                  <c:v>1.3081870707511174E-2</c:v>
                </c:pt>
                <c:pt idx="3">
                  <c:v>2.9543224681129403E-2</c:v>
                </c:pt>
                <c:pt idx="4">
                  <c:v>2.3874414041207891E-2</c:v>
                </c:pt>
                <c:pt idx="5">
                  <c:v>2.7362912896544207E-2</c:v>
                </c:pt>
                <c:pt idx="6">
                  <c:v>2.0930993132017878E-2</c:v>
                </c:pt>
                <c:pt idx="7">
                  <c:v>2.3220320505832334E-2</c:v>
                </c:pt>
                <c:pt idx="8">
                  <c:v>2.1476071078164176E-2</c:v>
                </c:pt>
                <c:pt idx="9">
                  <c:v>2.1476071078164176E-2</c:v>
                </c:pt>
                <c:pt idx="10">
                  <c:v>1.8423634579744903E-2</c:v>
                </c:pt>
                <c:pt idx="11">
                  <c:v>5.1237326937752098E-3</c:v>
                </c:pt>
              </c:numCache>
            </c:numRef>
          </c:val>
          <c:extLst>
            <c:ext xmlns:c16="http://schemas.microsoft.com/office/drawing/2014/chart" uri="{C3380CC4-5D6E-409C-BE32-E72D297353CC}">
              <c16:uniqueId val="{00000000-AE72-49ED-AA67-76A22A1D0B51}"/>
            </c:ext>
          </c:extLst>
        </c:ser>
        <c:dLbls>
          <c:showLegendKey val="0"/>
          <c:showVal val="0"/>
          <c:showCatName val="0"/>
          <c:showSerName val="0"/>
          <c:showPercent val="0"/>
          <c:showBubbleSize val="0"/>
        </c:dLbls>
        <c:gapWidth val="150"/>
        <c:overlap val="100"/>
        <c:axId val="497786624"/>
        <c:axId val="497787048"/>
      </c:barChart>
      <c:catAx>
        <c:axId val="49778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7048"/>
        <c:crosses val="autoZero"/>
        <c:auto val="1"/>
        <c:lblAlgn val="ctr"/>
        <c:lblOffset val="100"/>
        <c:noMultiLvlLbl val="0"/>
      </c:catAx>
      <c:valAx>
        <c:axId val="49778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8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60145</c:v>
                </c:pt>
                <c:pt idx="1">
                  <c:v>50474</c:v>
                </c:pt>
                <c:pt idx="2">
                  <c:v>55529</c:v>
                </c:pt>
                <c:pt idx="3">
                  <c:v>58564</c:v>
                </c:pt>
                <c:pt idx="4">
                  <c:v>67485</c:v>
                </c:pt>
                <c:pt idx="5">
                  <c:v>65725</c:v>
                </c:pt>
                <c:pt idx="6">
                  <c:v>64327</c:v>
                </c:pt>
                <c:pt idx="7" formatCode="&quot;₡&quot;#,##0">
                  <c:v>66143</c:v>
                </c:pt>
                <c:pt idx="8" formatCode="&quot;₡&quot;#,##0">
                  <c:v>66386</c:v>
                </c:pt>
                <c:pt idx="9" formatCode="&quot;₡&quot;#,##0">
                  <c:v>75569</c:v>
                </c:pt>
                <c:pt idx="10" formatCode="&quot;₡&quot;#,##0">
                  <c:v>66513</c:v>
                </c:pt>
                <c:pt idx="11" formatCode="&quot;₡&quot;#,##0">
                  <c:v>129658</c:v>
                </c:pt>
              </c:numCache>
            </c:numRef>
          </c:val>
          <c:extLst>
            <c:ext xmlns:c16="http://schemas.microsoft.com/office/drawing/2014/chart" uri="{C3380CC4-5D6E-409C-BE32-E72D297353CC}">
              <c16:uniqueId val="{00000000-595C-48F9-BE19-5FF79600AB8A}"/>
            </c:ext>
          </c:extLst>
        </c:ser>
        <c:dLbls>
          <c:showLegendKey val="0"/>
          <c:showVal val="0"/>
          <c:showCatName val="0"/>
          <c:showSerName val="0"/>
          <c:showPercent val="0"/>
          <c:showBubbleSize val="0"/>
        </c:dLbls>
        <c:gapWidth val="150"/>
        <c:overlap val="100"/>
        <c:axId val="418201288"/>
        <c:axId val="418201712"/>
      </c:barChart>
      <c:catAx>
        <c:axId val="418201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201712"/>
        <c:crosses val="autoZero"/>
        <c:auto val="1"/>
        <c:lblAlgn val="ctr"/>
        <c:lblOffset val="100"/>
        <c:noMultiLvlLbl val="0"/>
      </c:catAx>
      <c:valAx>
        <c:axId val="418201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201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452-425A-B764-0DB9F1465258}"/>
            </c:ext>
          </c:extLst>
        </c:ser>
        <c:dLbls>
          <c:showLegendKey val="0"/>
          <c:showVal val="0"/>
          <c:showCatName val="0"/>
          <c:showSerName val="0"/>
          <c:showPercent val="0"/>
          <c:showBubbleSize val="0"/>
        </c:dLbls>
        <c:gapWidth val="150"/>
        <c:overlap val="100"/>
        <c:axId val="497787896"/>
        <c:axId val="497788320"/>
      </c:barChart>
      <c:catAx>
        <c:axId val="497787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8320"/>
        <c:crosses val="autoZero"/>
        <c:auto val="1"/>
        <c:lblAlgn val="ctr"/>
        <c:lblOffset val="100"/>
        <c:noMultiLvlLbl val="0"/>
      </c:catAx>
      <c:valAx>
        <c:axId val="497788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87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896</c:v>
                </c:pt>
                <c:pt idx="2">
                  <c:v>669</c:v>
                </c:pt>
                <c:pt idx="3">
                  <c:v>736</c:v>
                </c:pt>
                <c:pt idx="4">
                  <c:v>772</c:v>
                </c:pt>
                <c:pt idx="5">
                  <c:v>882</c:v>
                </c:pt>
                <c:pt idx="6">
                  <c:v>859</c:v>
                </c:pt>
                <c:pt idx="7">
                  <c:v>820</c:v>
                </c:pt>
                <c:pt idx="8">
                  <c:v>819</c:v>
                </c:pt>
                <c:pt idx="9">
                  <c:v>822</c:v>
                </c:pt>
                <c:pt idx="10">
                  <c:v>964</c:v>
                </c:pt>
                <c:pt idx="11">
                  <c:v>886</c:v>
                </c:pt>
                <c:pt idx="12">
                  <c:v>808</c:v>
                </c:pt>
              </c:numCache>
            </c:numRef>
          </c:val>
          <c:extLst>
            <c:ext xmlns:c16="http://schemas.microsoft.com/office/drawing/2014/chart" uri="{C3380CC4-5D6E-409C-BE32-E72D297353CC}">
              <c16:uniqueId val="{00000000-E991-4E57-87F6-588409FC7230}"/>
            </c:ext>
          </c:extLst>
        </c:ser>
        <c:dLbls>
          <c:showLegendKey val="0"/>
          <c:showVal val="0"/>
          <c:showCatName val="0"/>
          <c:showSerName val="0"/>
          <c:showPercent val="0"/>
          <c:showBubbleSize val="0"/>
        </c:dLbls>
        <c:gapWidth val="150"/>
        <c:overlap val="100"/>
        <c:axId val="497790440"/>
        <c:axId val="497790864"/>
      </c:barChart>
      <c:catAx>
        <c:axId val="497790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0864"/>
        <c:crosses val="autoZero"/>
        <c:auto val="1"/>
        <c:lblAlgn val="ctr"/>
        <c:lblOffset val="100"/>
        <c:noMultiLvlLbl val="0"/>
      </c:catAx>
      <c:valAx>
        <c:axId val="497790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0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758-4774-8CD4-1016DBABECBB}"/>
            </c:ext>
          </c:extLst>
        </c:ser>
        <c:dLbls>
          <c:showLegendKey val="0"/>
          <c:showVal val="0"/>
          <c:showCatName val="0"/>
          <c:showSerName val="0"/>
          <c:showPercent val="0"/>
          <c:showBubbleSize val="0"/>
        </c:dLbls>
        <c:gapWidth val="150"/>
        <c:overlap val="100"/>
        <c:axId val="497791712"/>
        <c:axId val="497792136"/>
      </c:barChart>
      <c:catAx>
        <c:axId val="497791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2136"/>
        <c:crosses val="autoZero"/>
        <c:auto val="1"/>
        <c:lblAlgn val="ctr"/>
        <c:lblOffset val="100"/>
        <c:noMultiLvlLbl val="0"/>
      </c:catAx>
      <c:valAx>
        <c:axId val="497792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1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60145</c:v>
                </c:pt>
                <c:pt idx="1">
                  <c:v>50474</c:v>
                </c:pt>
                <c:pt idx="2">
                  <c:v>55529</c:v>
                </c:pt>
                <c:pt idx="3">
                  <c:v>58564</c:v>
                </c:pt>
                <c:pt idx="4">
                  <c:v>67485</c:v>
                </c:pt>
                <c:pt idx="5">
                  <c:v>65725</c:v>
                </c:pt>
                <c:pt idx="6">
                  <c:v>64327</c:v>
                </c:pt>
                <c:pt idx="7" formatCode="&quot;₡&quot;#,##0">
                  <c:v>66143</c:v>
                </c:pt>
                <c:pt idx="8" formatCode="&quot;₡&quot;#,##0">
                  <c:v>66386</c:v>
                </c:pt>
                <c:pt idx="9" formatCode="&quot;₡&quot;#,##0">
                  <c:v>75569</c:v>
                </c:pt>
                <c:pt idx="10" formatCode="&quot;₡&quot;#,##0">
                  <c:v>66513</c:v>
                </c:pt>
                <c:pt idx="11" formatCode="&quot;₡&quot;#,##0">
                  <c:v>129658</c:v>
                </c:pt>
              </c:numCache>
            </c:numRef>
          </c:val>
          <c:extLst>
            <c:ext xmlns:c16="http://schemas.microsoft.com/office/drawing/2014/chart" uri="{C3380CC4-5D6E-409C-BE32-E72D297353CC}">
              <c16:uniqueId val="{00000000-2528-4FD9-B76F-E225A6DD8AA3}"/>
            </c:ext>
          </c:extLst>
        </c:ser>
        <c:dLbls>
          <c:showLegendKey val="0"/>
          <c:showVal val="0"/>
          <c:showCatName val="0"/>
          <c:showSerName val="0"/>
          <c:showPercent val="0"/>
          <c:showBubbleSize val="0"/>
        </c:dLbls>
        <c:gapWidth val="150"/>
        <c:overlap val="100"/>
        <c:axId val="497792984"/>
        <c:axId val="497793408"/>
      </c:barChart>
      <c:catAx>
        <c:axId val="497792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3408"/>
        <c:crosses val="autoZero"/>
        <c:auto val="1"/>
        <c:lblAlgn val="ctr"/>
        <c:lblOffset val="100"/>
        <c:noMultiLvlLbl val="0"/>
      </c:catAx>
      <c:valAx>
        <c:axId val="497793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2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9.7677967949416772E-2</c:v>
                </c:pt>
                <c:pt idx="1">
                  <c:v>7.29314291943748E-2</c:v>
                </c:pt>
                <c:pt idx="2">
                  <c:v>8.0235473672735202E-2</c:v>
                </c:pt>
                <c:pt idx="3">
                  <c:v>8.4160034884988549E-2</c:v>
                </c:pt>
                <c:pt idx="4">
                  <c:v>9.6151749700207123E-2</c:v>
                </c:pt>
                <c:pt idx="5">
                  <c:v>9.3644391147934158E-2</c:v>
                </c:pt>
                <c:pt idx="6">
                  <c:v>8.9392783167993026E-2</c:v>
                </c:pt>
                <c:pt idx="7">
                  <c:v>8.9283767578763759E-2</c:v>
                </c:pt>
                <c:pt idx="8">
                  <c:v>8.9610814346451545E-2</c:v>
                </c:pt>
                <c:pt idx="9">
                  <c:v>0.10509102801700643</c:v>
                </c:pt>
                <c:pt idx="10">
                  <c:v>9.6587812057124176E-2</c:v>
                </c:pt>
                <c:pt idx="11">
                  <c:v>8.808459609724191E-2</c:v>
                </c:pt>
              </c:numCache>
            </c:numRef>
          </c:val>
          <c:extLst>
            <c:ext xmlns:c16="http://schemas.microsoft.com/office/drawing/2014/chart" uri="{C3380CC4-5D6E-409C-BE32-E72D297353CC}">
              <c16:uniqueId val="{00000000-59DF-4B54-A2DA-64AC848DC29E}"/>
            </c:ext>
          </c:extLst>
        </c:ser>
        <c:dLbls>
          <c:showLegendKey val="0"/>
          <c:showVal val="0"/>
          <c:showCatName val="0"/>
          <c:showSerName val="0"/>
          <c:showPercent val="0"/>
          <c:showBubbleSize val="0"/>
        </c:dLbls>
        <c:gapWidth val="150"/>
        <c:overlap val="100"/>
        <c:axId val="497794256"/>
        <c:axId val="497794680"/>
      </c:barChart>
      <c:catAx>
        <c:axId val="497794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4680"/>
        <c:crosses val="autoZero"/>
        <c:auto val="1"/>
        <c:lblAlgn val="ctr"/>
        <c:lblOffset val="100"/>
        <c:noMultiLvlLbl val="0"/>
      </c:catAx>
      <c:valAx>
        <c:axId val="497794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4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9B-4359-B77E-247E382A7745}"/>
            </c:ext>
          </c:extLst>
        </c:ser>
        <c:dLbls>
          <c:showLegendKey val="0"/>
          <c:showVal val="0"/>
          <c:showCatName val="0"/>
          <c:showSerName val="0"/>
          <c:showPercent val="0"/>
          <c:showBubbleSize val="0"/>
        </c:dLbls>
        <c:gapWidth val="150"/>
        <c:overlap val="100"/>
        <c:axId val="497795528"/>
        <c:axId val="497795952"/>
      </c:barChart>
      <c:catAx>
        <c:axId val="497795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5952"/>
        <c:crosses val="autoZero"/>
        <c:auto val="1"/>
        <c:lblAlgn val="ctr"/>
        <c:lblOffset val="100"/>
        <c:noMultiLvlLbl val="0"/>
      </c:catAx>
      <c:valAx>
        <c:axId val="497795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5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'363339'!$B$14:$B$25</c:f>
              <c:numCache>
                <c:formatCode>General</c:formatCode>
                <c:ptCount val="12"/>
                <c:pt idx="0">
                  <c:v>9540</c:v>
                </c:pt>
                <c:pt idx="1">
                  <c:v>15780</c:v>
                </c:pt>
                <c:pt idx="2">
                  <c:v>23280</c:v>
                </c:pt>
                <c:pt idx="3">
                  <c:v>18180</c:v>
                </c:pt>
                <c:pt idx="4">
                  <c:v>18960</c:v>
                </c:pt>
                <c:pt idx="5">
                  <c:v>19500</c:v>
                </c:pt>
                <c:pt idx="6">
                  <c:v>7440</c:v>
                </c:pt>
                <c:pt idx="7">
                  <c:v>19320</c:v>
                </c:pt>
                <c:pt idx="8">
                  <c:v>18540</c:v>
                </c:pt>
                <c:pt idx="9">
                  <c:v>18720</c:v>
                </c:pt>
                <c:pt idx="10">
                  <c:v>21720</c:v>
                </c:pt>
                <c:pt idx="11">
                  <c:v>10740</c:v>
                </c:pt>
              </c:numCache>
            </c:numRef>
          </c:val>
          <c:extLst>
            <c:ext xmlns:c16="http://schemas.microsoft.com/office/drawing/2014/chart" uri="{C3380CC4-5D6E-409C-BE32-E72D297353CC}">
              <c16:uniqueId val="{00000000-70D1-40CE-84F8-8693ED9567F3}"/>
            </c:ext>
          </c:extLst>
        </c:ser>
        <c:dLbls>
          <c:showLegendKey val="0"/>
          <c:showVal val="0"/>
          <c:showCatName val="0"/>
          <c:showSerName val="0"/>
          <c:showPercent val="0"/>
          <c:showBubbleSize val="0"/>
        </c:dLbls>
        <c:gapWidth val="150"/>
        <c:overlap val="100"/>
        <c:axId val="497798072"/>
        <c:axId val="497798496"/>
      </c:barChart>
      <c:catAx>
        <c:axId val="497798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8496"/>
        <c:crosses val="autoZero"/>
        <c:auto val="1"/>
        <c:lblAlgn val="ctr"/>
        <c:lblOffset val="100"/>
        <c:noMultiLvlLbl val="0"/>
      </c:catAx>
      <c:valAx>
        <c:axId val="497798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8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'363339'!$C$14:$C$25</c:f>
              <c:numCache>
                <c:formatCode>General</c:formatCode>
                <c:ptCount val="12"/>
                <c:pt idx="0">
                  <c:v>39</c:v>
                </c:pt>
                <c:pt idx="1">
                  <c:v>76.260000000000005</c:v>
                </c:pt>
                <c:pt idx="2">
                  <c:v>85.32</c:v>
                </c:pt>
                <c:pt idx="3">
                  <c:v>79.98</c:v>
                </c:pt>
                <c:pt idx="4">
                  <c:v>76.44</c:v>
                </c:pt>
                <c:pt idx="5">
                  <c:v>72.78</c:v>
                </c:pt>
                <c:pt idx="6">
                  <c:v>33.299999999999997</c:v>
                </c:pt>
                <c:pt idx="7">
                  <c:v>67.739999999999995</c:v>
                </c:pt>
                <c:pt idx="8">
                  <c:v>72.36</c:v>
                </c:pt>
                <c:pt idx="9">
                  <c:v>68.52</c:v>
                </c:pt>
                <c:pt idx="10">
                  <c:v>73.92</c:v>
                </c:pt>
                <c:pt idx="11">
                  <c:v>54.24</c:v>
                </c:pt>
              </c:numCache>
            </c:numRef>
          </c:val>
          <c:extLst>
            <c:ext xmlns:c16="http://schemas.microsoft.com/office/drawing/2014/chart" uri="{C3380CC4-5D6E-409C-BE32-E72D297353CC}">
              <c16:uniqueId val="{00000000-D588-40B5-B316-BD9A50A966AB}"/>
            </c:ext>
          </c:extLst>
        </c:ser>
        <c:dLbls>
          <c:showLegendKey val="0"/>
          <c:showVal val="0"/>
          <c:showCatName val="0"/>
          <c:showSerName val="0"/>
          <c:showPercent val="0"/>
          <c:showBubbleSize val="0"/>
        </c:dLbls>
        <c:gapWidth val="150"/>
        <c:overlap val="100"/>
        <c:axId val="497799344"/>
        <c:axId val="497799768"/>
      </c:barChart>
      <c:catAx>
        <c:axId val="497799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9768"/>
        <c:crosses val="autoZero"/>
        <c:auto val="1"/>
        <c:lblAlgn val="ctr"/>
        <c:lblOffset val="100"/>
        <c:noMultiLvlLbl val="0"/>
      </c:catAx>
      <c:valAx>
        <c:axId val="497799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9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620342.89</c:v>
                </c:pt>
                <c:pt idx="1">
                  <c:v>1170736.3799999999</c:v>
                </c:pt>
                <c:pt idx="2">
                  <c:v>1557608.77</c:v>
                </c:pt>
                <c:pt idx="3">
                  <c:v>1311206.29</c:v>
                </c:pt>
                <c:pt idx="4">
                  <c:v>1330333.3999999999</c:v>
                </c:pt>
                <c:pt idx="5">
                  <c:v>1331392.6299999999</c:v>
                </c:pt>
                <c:pt idx="6" formatCode="&quot;₡&quot;#,##0">
                  <c:v>562705.12</c:v>
                </c:pt>
                <c:pt idx="7" formatCode="&quot;₡&quot;#,##0">
                  <c:v>1363135.55</c:v>
                </c:pt>
                <c:pt idx="8" formatCode="&quot;₡&quot;#,##0">
                  <c:v>1357086.8</c:v>
                </c:pt>
                <c:pt idx="9" formatCode="&quot;₡&quot;#,##0">
                  <c:v>1283420.3600000001</c:v>
                </c:pt>
                <c:pt idx="10" formatCode="&quot;₡&quot;#,##0">
                  <c:v>1412778.2</c:v>
                </c:pt>
                <c:pt idx="11" formatCode="&quot;₡&quot;#,##0">
                  <c:v>807500.33</c:v>
                </c:pt>
              </c:numCache>
            </c:numRef>
          </c:val>
          <c:extLst>
            <c:ext xmlns:c16="http://schemas.microsoft.com/office/drawing/2014/chart" uri="{C3380CC4-5D6E-409C-BE32-E72D297353CC}">
              <c16:uniqueId val="{00000000-5D3A-4C05-88AA-B152EF3E7B15}"/>
            </c:ext>
          </c:extLst>
        </c:ser>
        <c:dLbls>
          <c:showLegendKey val="0"/>
          <c:showVal val="0"/>
          <c:showCatName val="0"/>
          <c:showSerName val="0"/>
          <c:showPercent val="0"/>
          <c:showBubbleSize val="0"/>
        </c:dLbls>
        <c:gapWidth val="150"/>
        <c:overlap val="100"/>
        <c:axId val="497800616"/>
        <c:axId val="497801040"/>
      </c:barChart>
      <c:catAx>
        <c:axId val="497800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1040"/>
        <c:crosses val="autoZero"/>
        <c:auto val="1"/>
        <c:lblAlgn val="ctr"/>
        <c:lblOffset val="100"/>
        <c:noMultiLvlLbl val="0"/>
      </c:catAx>
      <c:valAx>
        <c:axId val="497801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0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1.0400087212471383</c:v>
                </c:pt>
                <c:pt idx="1">
                  <c:v>1.7202659980377193</c:v>
                </c:pt>
                <c:pt idx="2">
                  <c:v>2.5378829172571677</c:v>
                </c:pt>
                <c:pt idx="3">
                  <c:v>1.9819034121879429</c:v>
                </c:pt>
                <c:pt idx="4">
                  <c:v>2.0669355717867655</c:v>
                </c:pt>
                <c:pt idx="5">
                  <c:v>145.02707947236453</c:v>
                </c:pt>
                <c:pt idx="6">
                  <c:v>0.8110759838656928</c:v>
                </c:pt>
                <c:pt idx="7">
                  <c:v>2.1061811839092992</c:v>
                </c:pt>
                <c:pt idx="8">
                  <c:v>2.0211490243104766</c:v>
                </c:pt>
                <c:pt idx="9">
                  <c:v>2.0407718303717433</c:v>
                </c:pt>
                <c:pt idx="10">
                  <c:v>2.3678185980595226</c:v>
                </c:pt>
                <c:pt idx="11">
                  <c:v>1.1708274283222502</c:v>
                </c:pt>
              </c:numCache>
            </c:numRef>
          </c:val>
          <c:extLst>
            <c:ext xmlns:c16="http://schemas.microsoft.com/office/drawing/2014/chart" uri="{C3380CC4-5D6E-409C-BE32-E72D297353CC}">
              <c16:uniqueId val="{00000000-7AEE-41ED-9161-0ED83E48DCE4}"/>
            </c:ext>
          </c:extLst>
        </c:ser>
        <c:dLbls>
          <c:showLegendKey val="0"/>
          <c:showVal val="0"/>
          <c:showCatName val="0"/>
          <c:showSerName val="0"/>
          <c:showPercent val="0"/>
          <c:showBubbleSize val="0"/>
        </c:dLbls>
        <c:gapWidth val="150"/>
        <c:overlap val="100"/>
        <c:axId val="497801888"/>
        <c:axId val="497802312"/>
      </c:barChart>
      <c:catAx>
        <c:axId val="497801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2312"/>
        <c:crosses val="autoZero"/>
        <c:auto val="1"/>
        <c:lblAlgn val="ctr"/>
        <c:lblOffset val="100"/>
        <c:noMultiLvlLbl val="0"/>
      </c:catAx>
      <c:valAx>
        <c:axId val="497802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1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9.7677967949416772E-2</c:v>
                </c:pt>
                <c:pt idx="1">
                  <c:v>7.29314291943748E-2</c:v>
                </c:pt>
                <c:pt idx="2">
                  <c:v>8.0235473672735202E-2</c:v>
                </c:pt>
                <c:pt idx="3">
                  <c:v>8.4160034884988549E-2</c:v>
                </c:pt>
                <c:pt idx="4">
                  <c:v>9.6151749700207123E-2</c:v>
                </c:pt>
                <c:pt idx="5">
                  <c:v>9.3644391147934158E-2</c:v>
                </c:pt>
                <c:pt idx="6">
                  <c:v>8.9392783167993026E-2</c:v>
                </c:pt>
                <c:pt idx="7">
                  <c:v>8.9283767578763759E-2</c:v>
                </c:pt>
                <c:pt idx="8">
                  <c:v>8.9610814346451545E-2</c:v>
                </c:pt>
                <c:pt idx="9">
                  <c:v>0.10509102801700643</c:v>
                </c:pt>
                <c:pt idx="10">
                  <c:v>9.6587812057124176E-2</c:v>
                </c:pt>
                <c:pt idx="11">
                  <c:v>8.808459609724191E-2</c:v>
                </c:pt>
              </c:numCache>
            </c:numRef>
          </c:val>
          <c:extLst>
            <c:ext xmlns:c16="http://schemas.microsoft.com/office/drawing/2014/chart" uri="{C3380CC4-5D6E-409C-BE32-E72D297353CC}">
              <c16:uniqueId val="{00000000-0F5F-47CF-8786-E205A9B86FDD}"/>
            </c:ext>
          </c:extLst>
        </c:ser>
        <c:dLbls>
          <c:showLegendKey val="0"/>
          <c:showVal val="0"/>
          <c:showCatName val="0"/>
          <c:showSerName val="0"/>
          <c:showPercent val="0"/>
          <c:showBubbleSize val="0"/>
        </c:dLbls>
        <c:gapWidth val="150"/>
        <c:overlap val="100"/>
        <c:axId val="418202560"/>
        <c:axId val="418202984"/>
      </c:barChart>
      <c:catAx>
        <c:axId val="418202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202984"/>
        <c:crosses val="autoZero"/>
        <c:auto val="1"/>
        <c:lblAlgn val="ctr"/>
        <c:lblOffset val="100"/>
        <c:noMultiLvlLbl val="0"/>
      </c:catAx>
      <c:valAx>
        <c:axId val="418202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202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58-4DDE-8918-B8DE85F648A5}"/>
            </c:ext>
          </c:extLst>
        </c:ser>
        <c:dLbls>
          <c:showLegendKey val="0"/>
          <c:showVal val="0"/>
          <c:showCatName val="0"/>
          <c:showSerName val="0"/>
          <c:showPercent val="0"/>
          <c:showBubbleSize val="0"/>
        </c:dLbls>
        <c:gapWidth val="150"/>
        <c:overlap val="100"/>
        <c:axId val="497803160"/>
        <c:axId val="497803584"/>
      </c:barChart>
      <c:catAx>
        <c:axId val="497803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3584"/>
        <c:crosses val="autoZero"/>
        <c:auto val="1"/>
        <c:lblAlgn val="ctr"/>
        <c:lblOffset val="100"/>
        <c:noMultiLvlLbl val="0"/>
      </c:catAx>
      <c:valAx>
        <c:axId val="497803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3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'363340'!$B$12:$B$13</c:f>
              <c:strCache>
                <c:ptCount val="2"/>
                <c:pt idx="0">
                  <c:v>Energía     (kWh)</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'363340'!$B$14:$B$25</c:f>
              <c:numCache>
                <c:formatCode>General</c:formatCode>
                <c:ptCount val="12"/>
                <c:pt idx="0">
                  <c:v>25781</c:v>
                </c:pt>
                <c:pt idx="1">
                  <c:v>25498</c:v>
                </c:pt>
                <c:pt idx="2">
                  <c:v>26956</c:v>
                </c:pt>
                <c:pt idx="3">
                  <c:v>25648</c:v>
                </c:pt>
                <c:pt idx="4">
                  <c:v>22574</c:v>
                </c:pt>
                <c:pt idx="5">
                  <c:v>24129</c:v>
                </c:pt>
                <c:pt idx="6">
                  <c:v>22447</c:v>
                </c:pt>
                <c:pt idx="7">
                  <c:v>25701</c:v>
                </c:pt>
                <c:pt idx="8">
                  <c:v>23695</c:v>
                </c:pt>
                <c:pt idx="9">
                  <c:v>25681</c:v>
                </c:pt>
                <c:pt idx="10">
                  <c:v>28261</c:v>
                </c:pt>
                <c:pt idx="11">
                  <c:v>23564</c:v>
                </c:pt>
              </c:numCache>
            </c:numRef>
          </c:val>
          <c:extLst>
            <c:ext xmlns:c16="http://schemas.microsoft.com/office/drawing/2014/chart" uri="{C3380CC4-5D6E-409C-BE32-E72D297353CC}">
              <c16:uniqueId val="{00000000-2FB1-4091-88F3-3705F1BDA79D}"/>
            </c:ext>
          </c:extLst>
        </c:ser>
        <c:dLbls>
          <c:showLegendKey val="0"/>
          <c:showVal val="0"/>
          <c:showCatName val="0"/>
          <c:showSerName val="0"/>
          <c:showPercent val="0"/>
          <c:showBubbleSize val="0"/>
        </c:dLbls>
        <c:gapWidth val="150"/>
        <c:overlap val="100"/>
        <c:axId val="497805704"/>
        <c:axId val="497806128"/>
      </c:barChart>
      <c:catAx>
        <c:axId val="497805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6128"/>
        <c:crosses val="autoZero"/>
        <c:auto val="1"/>
        <c:lblAlgn val="ctr"/>
        <c:lblOffset val="100"/>
        <c:noMultiLvlLbl val="0"/>
      </c:catAx>
      <c:valAx>
        <c:axId val="497806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5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'363340'!$C$12:$C$13</c:f>
              <c:strCache>
                <c:ptCount val="2"/>
                <c:pt idx="0">
                  <c:v>Demanda máxima       (kW)</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'363340'!$C$14:$C$25</c:f>
              <c:numCache>
                <c:formatCode>General</c:formatCode>
                <c:ptCount val="12"/>
                <c:pt idx="0">
                  <c:v>48.301000000000002</c:v>
                </c:pt>
                <c:pt idx="1">
                  <c:v>49.978000000000002</c:v>
                </c:pt>
                <c:pt idx="2">
                  <c:v>49.978000000000002</c:v>
                </c:pt>
                <c:pt idx="3">
                  <c:v>54.445999999999998</c:v>
                </c:pt>
                <c:pt idx="4">
                  <c:v>50.845999999999997</c:v>
                </c:pt>
                <c:pt idx="5">
                  <c:v>44.838000000000001</c:v>
                </c:pt>
                <c:pt idx="6">
                  <c:v>44.838000000000001</c:v>
                </c:pt>
                <c:pt idx="7">
                  <c:v>51.634</c:v>
                </c:pt>
                <c:pt idx="8">
                  <c:v>51.634</c:v>
                </c:pt>
                <c:pt idx="9">
                  <c:v>52.02</c:v>
                </c:pt>
                <c:pt idx="10">
                  <c:v>52.02</c:v>
                </c:pt>
                <c:pt idx="11">
                  <c:v>52.02</c:v>
                </c:pt>
              </c:numCache>
            </c:numRef>
          </c:val>
          <c:extLst>
            <c:ext xmlns:c16="http://schemas.microsoft.com/office/drawing/2014/chart" uri="{C3380CC4-5D6E-409C-BE32-E72D297353CC}">
              <c16:uniqueId val="{00000000-2313-4B7A-9686-D6BDD746F8C3}"/>
            </c:ext>
          </c:extLst>
        </c:ser>
        <c:dLbls>
          <c:showLegendKey val="0"/>
          <c:showVal val="0"/>
          <c:showCatName val="0"/>
          <c:showSerName val="0"/>
          <c:showPercent val="0"/>
          <c:showBubbleSize val="0"/>
        </c:dLbls>
        <c:gapWidth val="150"/>
        <c:overlap val="100"/>
        <c:axId val="497806976"/>
        <c:axId val="497807400"/>
      </c:barChart>
      <c:catAx>
        <c:axId val="497806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7400"/>
        <c:crosses val="autoZero"/>
        <c:auto val="1"/>
        <c:lblAlgn val="ctr"/>
        <c:lblOffset val="100"/>
        <c:noMultiLvlLbl val="0"/>
      </c:catAx>
      <c:valAx>
        <c:axId val="497807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6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'363340'!$D$12:$D$13</c:f>
              <c:strCache>
                <c:ptCount val="2"/>
                <c:pt idx="0">
                  <c:v>Importe             (¢)</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'363340'!$D$14:$D$25</c:f>
              <c:numCache>
                <c:formatCode>"₡"#,##0;[Red]\-"₡"#,##0</c:formatCode>
                <c:ptCount val="12"/>
                <c:pt idx="0">
                  <c:v>1343247.86</c:v>
                </c:pt>
                <c:pt idx="1">
                  <c:v>1435689.94</c:v>
                </c:pt>
                <c:pt idx="2">
                  <c:v>1499950.4</c:v>
                </c:pt>
                <c:pt idx="3">
                  <c:v>1483142.26</c:v>
                </c:pt>
                <c:pt idx="4">
                  <c:v>1330493.43</c:v>
                </c:pt>
                <c:pt idx="5">
                  <c:v>1362107.66</c:v>
                </c:pt>
                <c:pt idx="6" formatCode="&quot;₡&quot;#,##0">
                  <c:v>1332139.52</c:v>
                </c:pt>
                <c:pt idx="7" formatCode="&quot;₡&quot;#,##0">
                  <c:v>1556916.27</c:v>
                </c:pt>
                <c:pt idx="8" formatCode="&quot;₡&quot;#,##0">
                  <c:v>1462311.67</c:v>
                </c:pt>
                <c:pt idx="9" formatCode="&quot;₡&quot;#,##0">
                  <c:v>1492856</c:v>
                </c:pt>
                <c:pt idx="10" formatCode="&quot;₡&quot;#,##0">
                  <c:v>1562420</c:v>
                </c:pt>
                <c:pt idx="11" formatCode="&quot;₡&quot;#,##0">
                  <c:v>1356365.41</c:v>
                </c:pt>
              </c:numCache>
            </c:numRef>
          </c:val>
          <c:extLst>
            <c:ext xmlns:c16="http://schemas.microsoft.com/office/drawing/2014/chart" uri="{C3380CC4-5D6E-409C-BE32-E72D297353CC}">
              <c16:uniqueId val="{00000000-29EB-4BF2-ACC0-54BEAACF4BF6}"/>
            </c:ext>
          </c:extLst>
        </c:ser>
        <c:dLbls>
          <c:showLegendKey val="0"/>
          <c:showVal val="0"/>
          <c:showCatName val="0"/>
          <c:showSerName val="0"/>
          <c:showPercent val="0"/>
          <c:showBubbleSize val="0"/>
        </c:dLbls>
        <c:gapWidth val="150"/>
        <c:overlap val="100"/>
        <c:axId val="497808248"/>
        <c:axId val="497808672"/>
      </c:barChart>
      <c:catAx>
        <c:axId val="497808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8672"/>
        <c:crosses val="autoZero"/>
        <c:auto val="1"/>
        <c:lblAlgn val="ctr"/>
        <c:lblOffset val="100"/>
        <c:noMultiLvlLbl val="0"/>
      </c:catAx>
      <c:valAx>
        <c:axId val="497808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8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'363340'!$G$13</c:f>
              <c:strCache>
                <c:ptCount val="1"/>
                <c:pt idx="0">
                  <c:v>Consumo de energía eléctrica por  empleado (kWh /Nº empleados)</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'363340'!$G$14:$G$25</c:f>
              <c:numCache>
                <c:formatCode>0.00</c:formatCode>
                <c:ptCount val="12"/>
                <c:pt idx="0">
                  <c:v>2.8105309059195465</c:v>
                </c:pt>
                <c:pt idx="1">
                  <c:v>2.7796794941676661</c:v>
                </c:pt>
                <c:pt idx="2">
                  <c:v>2.9386242232639268</c:v>
                </c:pt>
                <c:pt idx="3">
                  <c:v>2.796031832552055</c:v>
                </c:pt>
                <c:pt idx="4">
                  <c:v>2.4609179112613102</c:v>
                </c:pt>
                <c:pt idx="5">
                  <c:v>2.6304371525128092</c:v>
                </c:pt>
                <c:pt idx="6">
                  <c:v>2.4470729314291946</c:v>
                </c:pt>
                <c:pt idx="7">
                  <c:v>2.8018096587812056</c:v>
                </c:pt>
                <c:pt idx="8">
                  <c:v>2.5831243867873104</c:v>
                </c:pt>
                <c:pt idx="9">
                  <c:v>2.7996293469966207</c:v>
                </c:pt>
                <c:pt idx="10">
                  <c:v>3.0808895672081107</c:v>
                </c:pt>
                <c:pt idx="11">
                  <c:v>2.5688433445982777</c:v>
                </c:pt>
              </c:numCache>
            </c:numRef>
          </c:val>
          <c:extLst>
            <c:ext xmlns:c16="http://schemas.microsoft.com/office/drawing/2014/chart" uri="{C3380CC4-5D6E-409C-BE32-E72D297353CC}">
              <c16:uniqueId val="{00000000-5352-4C4B-85A4-B81DE9DF2C22}"/>
            </c:ext>
          </c:extLst>
        </c:ser>
        <c:dLbls>
          <c:showLegendKey val="0"/>
          <c:showVal val="0"/>
          <c:showCatName val="0"/>
          <c:showSerName val="0"/>
          <c:showPercent val="0"/>
          <c:showBubbleSize val="0"/>
        </c:dLbls>
        <c:gapWidth val="150"/>
        <c:overlap val="100"/>
        <c:axId val="497809520"/>
        <c:axId val="497809944"/>
      </c:barChart>
      <c:catAx>
        <c:axId val="497809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9944"/>
        <c:crosses val="autoZero"/>
        <c:auto val="1"/>
        <c:lblAlgn val="ctr"/>
        <c:lblOffset val="100"/>
        <c:noMultiLvlLbl val="0"/>
      </c:catAx>
      <c:valAx>
        <c:axId val="497809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9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'363340'!$H$13</c:f>
              <c:strCache>
                <c:ptCount val="1"/>
                <c:pt idx="0">
                  <c:v>Consumo de energía eléctrica por área física        (kWh/ m2)</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02C-4A40-8BF7-6F0CE8755C66}"/>
            </c:ext>
          </c:extLst>
        </c:ser>
        <c:dLbls>
          <c:showLegendKey val="0"/>
          <c:showVal val="0"/>
          <c:showCatName val="0"/>
          <c:showSerName val="0"/>
          <c:showPercent val="0"/>
          <c:showBubbleSize val="0"/>
        </c:dLbls>
        <c:gapWidth val="150"/>
        <c:overlap val="100"/>
        <c:axId val="493479408"/>
        <c:axId val="497810792"/>
      </c:barChart>
      <c:catAx>
        <c:axId val="493479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0792"/>
        <c:crosses val="autoZero"/>
        <c:auto val="1"/>
        <c:lblAlgn val="ctr"/>
        <c:lblOffset val="100"/>
        <c:noMultiLvlLbl val="0"/>
      </c:catAx>
      <c:valAx>
        <c:axId val="497810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9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'363339'!$B$12:$B$13</c:f>
              <c:strCache>
                <c:ptCount val="2"/>
                <c:pt idx="0">
                  <c:v>Energía     (kWh)</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'363339'!$B$14:$B$25</c:f>
              <c:numCache>
                <c:formatCode>General</c:formatCode>
                <c:ptCount val="12"/>
                <c:pt idx="0">
                  <c:v>9540</c:v>
                </c:pt>
                <c:pt idx="1">
                  <c:v>15780</c:v>
                </c:pt>
                <c:pt idx="2">
                  <c:v>23280</c:v>
                </c:pt>
                <c:pt idx="3">
                  <c:v>18180</c:v>
                </c:pt>
                <c:pt idx="4">
                  <c:v>18960</c:v>
                </c:pt>
                <c:pt idx="5">
                  <c:v>19500</c:v>
                </c:pt>
                <c:pt idx="6">
                  <c:v>7440</c:v>
                </c:pt>
                <c:pt idx="7">
                  <c:v>19320</c:v>
                </c:pt>
                <c:pt idx="8">
                  <c:v>18540</c:v>
                </c:pt>
                <c:pt idx="9">
                  <c:v>18720</c:v>
                </c:pt>
                <c:pt idx="10">
                  <c:v>21720</c:v>
                </c:pt>
                <c:pt idx="11">
                  <c:v>10740</c:v>
                </c:pt>
              </c:numCache>
            </c:numRef>
          </c:val>
          <c:extLst>
            <c:ext xmlns:c16="http://schemas.microsoft.com/office/drawing/2014/chart" uri="{C3380CC4-5D6E-409C-BE32-E72D297353CC}">
              <c16:uniqueId val="{00000000-7ED5-4417-8736-DEC285F6D06B}"/>
            </c:ext>
          </c:extLst>
        </c:ser>
        <c:dLbls>
          <c:showLegendKey val="0"/>
          <c:showVal val="0"/>
          <c:showCatName val="0"/>
          <c:showSerName val="0"/>
          <c:showPercent val="0"/>
          <c:showBubbleSize val="0"/>
        </c:dLbls>
        <c:gapWidth val="150"/>
        <c:overlap val="100"/>
        <c:axId val="497812912"/>
        <c:axId val="497813336"/>
      </c:barChart>
      <c:catAx>
        <c:axId val="497812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3336"/>
        <c:crosses val="autoZero"/>
        <c:auto val="1"/>
        <c:lblAlgn val="ctr"/>
        <c:lblOffset val="100"/>
        <c:noMultiLvlLbl val="0"/>
      </c:catAx>
      <c:valAx>
        <c:axId val="497813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12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'363339'!$C$12:$C$13</c:f>
              <c:strCache>
                <c:ptCount val="2"/>
                <c:pt idx="0">
                  <c:v>Demanda máxima       (kW)</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'363339'!$C$14:$C$25</c:f>
              <c:numCache>
                <c:formatCode>General</c:formatCode>
                <c:ptCount val="12"/>
                <c:pt idx="0">
                  <c:v>39</c:v>
                </c:pt>
                <c:pt idx="1">
                  <c:v>76.260000000000005</c:v>
                </c:pt>
                <c:pt idx="2">
                  <c:v>85.32</c:v>
                </c:pt>
                <c:pt idx="3">
                  <c:v>79.98</c:v>
                </c:pt>
                <c:pt idx="4">
                  <c:v>76.44</c:v>
                </c:pt>
                <c:pt idx="5">
                  <c:v>72.78</c:v>
                </c:pt>
                <c:pt idx="6">
                  <c:v>33.299999999999997</c:v>
                </c:pt>
                <c:pt idx="7">
                  <c:v>67.739999999999995</c:v>
                </c:pt>
                <c:pt idx="8">
                  <c:v>72.36</c:v>
                </c:pt>
                <c:pt idx="9">
                  <c:v>68.52</c:v>
                </c:pt>
                <c:pt idx="10">
                  <c:v>73.92</c:v>
                </c:pt>
                <c:pt idx="11">
                  <c:v>54.24</c:v>
                </c:pt>
              </c:numCache>
            </c:numRef>
          </c:val>
          <c:extLst>
            <c:ext xmlns:c16="http://schemas.microsoft.com/office/drawing/2014/chart" uri="{C3380CC4-5D6E-409C-BE32-E72D297353CC}">
              <c16:uniqueId val="{00000000-0F36-4053-B7DC-9D5D62754E58}"/>
            </c:ext>
          </c:extLst>
        </c:ser>
        <c:dLbls>
          <c:showLegendKey val="0"/>
          <c:showVal val="0"/>
          <c:showCatName val="0"/>
          <c:showSerName val="0"/>
          <c:showPercent val="0"/>
          <c:showBubbleSize val="0"/>
        </c:dLbls>
        <c:gapWidth val="150"/>
        <c:overlap val="100"/>
        <c:axId val="497814184"/>
        <c:axId val="497814608"/>
      </c:barChart>
      <c:catAx>
        <c:axId val="497814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4608"/>
        <c:crosses val="autoZero"/>
        <c:auto val="1"/>
        <c:lblAlgn val="ctr"/>
        <c:lblOffset val="100"/>
        <c:noMultiLvlLbl val="0"/>
      </c:catAx>
      <c:valAx>
        <c:axId val="497814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14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'363339'!$D$12:$D$13</c:f>
              <c:strCache>
                <c:ptCount val="2"/>
                <c:pt idx="0">
                  <c:v>Importe             (¢)</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620342.89</c:v>
                </c:pt>
                <c:pt idx="1">
                  <c:v>1170736.3799999999</c:v>
                </c:pt>
                <c:pt idx="2">
                  <c:v>1557608.77</c:v>
                </c:pt>
                <c:pt idx="3">
                  <c:v>1311206.29</c:v>
                </c:pt>
                <c:pt idx="4">
                  <c:v>1330333.3999999999</c:v>
                </c:pt>
                <c:pt idx="5">
                  <c:v>1331392.6299999999</c:v>
                </c:pt>
                <c:pt idx="6" formatCode="&quot;₡&quot;#,##0">
                  <c:v>562705.12</c:v>
                </c:pt>
                <c:pt idx="7" formatCode="&quot;₡&quot;#,##0">
                  <c:v>1363135.55</c:v>
                </c:pt>
                <c:pt idx="8" formatCode="&quot;₡&quot;#,##0">
                  <c:v>1357086.8</c:v>
                </c:pt>
                <c:pt idx="9" formatCode="&quot;₡&quot;#,##0">
                  <c:v>1283420.3600000001</c:v>
                </c:pt>
                <c:pt idx="10" formatCode="&quot;₡&quot;#,##0">
                  <c:v>1412778.2</c:v>
                </c:pt>
                <c:pt idx="11" formatCode="&quot;₡&quot;#,##0">
                  <c:v>807500.33</c:v>
                </c:pt>
              </c:numCache>
            </c:numRef>
          </c:val>
          <c:extLst>
            <c:ext xmlns:c16="http://schemas.microsoft.com/office/drawing/2014/chart" uri="{C3380CC4-5D6E-409C-BE32-E72D297353CC}">
              <c16:uniqueId val="{00000000-C315-4C1E-9FC2-446BE71ED56A}"/>
            </c:ext>
          </c:extLst>
        </c:ser>
        <c:dLbls>
          <c:showLegendKey val="0"/>
          <c:showVal val="0"/>
          <c:showCatName val="0"/>
          <c:showSerName val="0"/>
          <c:showPercent val="0"/>
          <c:showBubbleSize val="0"/>
        </c:dLbls>
        <c:gapWidth val="150"/>
        <c:overlap val="100"/>
        <c:axId val="497815456"/>
        <c:axId val="497815880"/>
      </c:barChart>
      <c:catAx>
        <c:axId val="497815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5880"/>
        <c:crosses val="autoZero"/>
        <c:auto val="1"/>
        <c:lblAlgn val="ctr"/>
        <c:lblOffset val="100"/>
        <c:noMultiLvlLbl val="0"/>
      </c:catAx>
      <c:valAx>
        <c:axId val="497815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15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'363339'!$G$13</c:f>
              <c:strCache>
                <c:ptCount val="1"/>
                <c:pt idx="0">
                  <c:v>Consumo de energía eléctrica por  empleado (kWh /Nº empleados)</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1.0400087212471383</c:v>
                </c:pt>
                <c:pt idx="1">
                  <c:v>1.7202659980377193</c:v>
                </c:pt>
                <c:pt idx="2">
                  <c:v>2.5378829172571677</c:v>
                </c:pt>
                <c:pt idx="3">
                  <c:v>1.9819034121879429</c:v>
                </c:pt>
                <c:pt idx="4">
                  <c:v>2.0669355717867655</c:v>
                </c:pt>
                <c:pt idx="5">
                  <c:v>145.02707947236453</c:v>
                </c:pt>
                <c:pt idx="6">
                  <c:v>0.8110759838656928</c:v>
                </c:pt>
                <c:pt idx="7">
                  <c:v>2.1061811839092992</c:v>
                </c:pt>
                <c:pt idx="8">
                  <c:v>2.0211490243104766</c:v>
                </c:pt>
                <c:pt idx="9">
                  <c:v>2.0407718303717433</c:v>
                </c:pt>
                <c:pt idx="10">
                  <c:v>2.3678185980595226</c:v>
                </c:pt>
                <c:pt idx="11">
                  <c:v>1.1708274283222502</c:v>
                </c:pt>
              </c:numCache>
            </c:numRef>
          </c:val>
          <c:extLst>
            <c:ext xmlns:c16="http://schemas.microsoft.com/office/drawing/2014/chart" uri="{C3380CC4-5D6E-409C-BE32-E72D297353CC}">
              <c16:uniqueId val="{00000000-6745-4CEF-B953-681DACE772E4}"/>
            </c:ext>
          </c:extLst>
        </c:ser>
        <c:dLbls>
          <c:showLegendKey val="0"/>
          <c:showVal val="0"/>
          <c:showCatName val="0"/>
          <c:showSerName val="0"/>
          <c:showPercent val="0"/>
          <c:showBubbleSize val="0"/>
        </c:dLbls>
        <c:gapWidth val="150"/>
        <c:overlap val="100"/>
        <c:axId val="497816728"/>
        <c:axId val="497817152"/>
      </c:barChart>
      <c:catAx>
        <c:axId val="497816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7152"/>
        <c:crosses val="autoZero"/>
        <c:auto val="1"/>
        <c:lblAlgn val="ctr"/>
        <c:lblOffset val="100"/>
        <c:noMultiLvlLbl val="0"/>
      </c:catAx>
      <c:valAx>
        <c:axId val="497817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16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DC-43E5-A3B4-762B73E4E4E3}"/>
            </c:ext>
          </c:extLst>
        </c:ser>
        <c:dLbls>
          <c:showLegendKey val="0"/>
          <c:showVal val="0"/>
          <c:showCatName val="0"/>
          <c:showSerName val="0"/>
          <c:showPercent val="0"/>
          <c:showBubbleSize val="0"/>
        </c:dLbls>
        <c:gapWidth val="150"/>
        <c:overlap val="100"/>
        <c:axId val="418203832"/>
        <c:axId val="418204256"/>
      </c:barChart>
      <c:catAx>
        <c:axId val="418203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204256"/>
        <c:crosses val="autoZero"/>
        <c:auto val="1"/>
        <c:lblAlgn val="ctr"/>
        <c:lblOffset val="100"/>
        <c:noMultiLvlLbl val="0"/>
      </c:catAx>
      <c:valAx>
        <c:axId val="418204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203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'363339'!$H$13</c:f>
              <c:strCache>
                <c:ptCount val="1"/>
                <c:pt idx="0">
                  <c:v>Consumo de energía eléctrica por área física        (kWh/ m2)</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B86-448C-AA4F-0AB8330BA724}"/>
            </c:ext>
          </c:extLst>
        </c:ser>
        <c:dLbls>
          <c:showLegendKey val="0"/>
          <c:showVal val="0"/>
          <c:showCatName val="0"/>
          <c:showSerName val="0"/>
          <c:showPercent val="0"/>
          <c:showBubbleSize val="0"/>
        </c:dLbls>
        <c:gapWidth val="150"/>
        <c:overlap val="100"/>
        <c:axId val="497818000"/>
        <c:axId val="497818424"/>
      </c:barChart>
      <c:catAx>
        <c:axId val="497818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8424"/>
        <c:crosses val="autoZero"/>
        <c:auto val="1"/>
        <c:lblAlgn val="ctr"/>
        <c:lblOffset val="100"/>
        <c:noMultiLvlLbl val="0"/>
      </c:catAx>
      <c:valAx>
        <c:axId val="497818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18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'363337'!$B$12:$B$13</c:f>
              <c:strCache>
                <c:ptCount val="2"/>
                <c:pt idx="0">
                  <c:v>Energía     (kWh)</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1143</c:v>
                </c:pt>
                <c:pt idx="1">
                  <c:v>1332</c:v>
                </c:pt>
                <c:pt idx="2">
                  <c:v>1898</c:v>
                </c:pt>
                <c:pt idx="3">
                  <c:v>1705</c:v>
                </c:pt>
                <c:pt idx="4">
                  <c:v>2111</c:v>
                </c:pt>
                <c:pt idx="5">
                  <c:v>2331</c:v>
                </c:pt>
                <c:pt idx="6">
                  <c:v>1705</c:v>
                </c:pt>
                <c:pt idx="7">
                  <c:v>2408</c:v>
                </c:pt>
                <c:pt idx="8">
                  <c:v>3011</c:v>
                </c:pt>
                <c:pt idx="9">
                  <c:v>2299</c:v>
                </c:pt>
                <c:pt idx="10">
                  <c:v>1661</c:v>
                </c:pt>
                <c:pt idx="11">
                  <c:v>1435</c:v>
                </c:pt>
              </c:numCache>
            </c:numRef>
          </c:val>
          <c:extLst>
            <c:ext xmlns:c16="http://schemas.microsoft.com/office/drawing/2014/chart" uri="{C3380CC4-5D6E-409C-BE32-E72D297353CC}">
              <c16:uniqueId val="{00000000-30F5-49C3-A6E9-C6FCA288CE51}"/>
            </c:ext>
          </c:extLst>
        </c:ser>
        <c:dLbls>
          <c:showLegendKey val="0"/>
          <c:showVal val="0"/>
          <c:showCatName val="0"/>
          <c:showSerName val="0"/>
          <c:showPercent val="0"/>
          <c:showBubbleSize val="0"/>
        </c:dLbls>
        <c:gapWidth val="150"/>
        <c:overlap val="100"/>
        <c:axId val="497820544"/>
        <c:axId val="497820968"/>
      </c:barChart>
      <c:catAx>
        <c:axId val="497820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0968"/>
        <c:crosses val="autoZero"/>
        <c:auto val="1"/>
        <c:lblAlgn val="ctr"/>
        <c:lblOffset val="100"/>
        <c:noMultiLvlLbl val="0"/>
      </c:catAx>
      <c:valAx>
        <c:axId val="497820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0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'363337'!$C$12:$C$13</c:f>
              <c:strCache>
                <c:ptCount val="2"/>
                <c:pt idx="0">
                  <c:v>Demanda máxima       (kW)</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1FF-46A3-B834-BC2639D13512}"/>
            </c:ext>
          </c:extLst>
        </c:ser>
        <c:dLbls>
          <c:showLegendKey val="0"/>
          <c:showVal val="0"/>
          <c:showCatName val="0"/>
          <c:showSerName val="0"/>
          <c:showPercent val="0"/>
          <c:showBubbleSize val="0"/>
        </c:dLbls>
        <c:gapWidth val="150"/>
        <c:overlap val="100"/>
        <c:axId val="497822240"/>
        <c:axId val="497822664"/>
      </c:barChart>
      <c:catAx>
        <c:axId val="497822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2664"/>
        <c:crosses val="autoZero"/>
        <c:auto val="1"/>
        <c:lblAlgn val="ctr"/>
        <c:lblOffset val="100"/>
        <c:noMultiLvlLbl val="0"/>
      </c:catAx>
      <c:valAx>
        <c:axId val="497822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2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76725</c:v>
                </c:pt>
                <c:pt idx="1">
                  <c:v>100495</c:v>
                </c:pt>
                <c:pt idx="2">
                  <c:v>143017</c:v>
                </c:pt>
                <c:pt idx="3">
                  <c:v>129342</c:v>
                </c:pt>
                <c:pt idx="4">
                  <c:v>161074</c:v>
                </c:pt>
                <c:pt idx="5">
                  <c:v>177634</c:v>
                </c:pt>
                <c:pt idx="6" formatCode="&quot;₡&quot;#,##0">
                  <c:v>133753</c:v>
                </c:pt>
                <c:pt idx="7" formatCode="&quot;₡&quot;#,##0">
                  <c:v>193613</c:v>
                </c:pt>
                <c:pt idx="8" formatCode="&quot;₡&quot;#,##0">
                  <c:v>241524</c:v>
                </c:pt>
                <c:pt idx="9" formatCode="&quot;₡&quot;#,##0">
                  <c:v>179525</c:v>
                </c:pt>
                <c:pt idx="10" formatCode="&quot;₡&quot;#,##0">
                  <c:v>124693</c:v>
                </c:pt>
                <c:pt idx="11" formatCode="&quot;₡&quot;#,##0">
                  <c:v>107727</c:v>
                </c:pt>
              </c:numCache>
            </c:numRef>
          </c:val>
          <c:extLst>
            <c:ext xmlns:c16="http://schemas.microsoft.com/office/drawing/2014/chart" uri="{C3380CC4-5D6E-409C-BE32-E72D297353CC}">
              <c16:uniqueId val="{00000000-78C9-44BC-8314-622237A40347}"/>
            </c:ext>
          </c:extLst>
        </c:ser>
        <c:dLbls>
          <c:showLegendKey val="0"/>
          <c:showVal val="0"/>
          <c:showCatName val="0"/>
          <c:showSerName val="0"/>
          <c:showPercent val="0"/>
          <c:showBubbleSize val="0"/>
        </c:dLbls>
        <c:gapWidth val="150"/>
        <c:overlap val="100"/>
        <c:axId val="497823512"/>
        <c:axId val="497823936"/>
      </c:barChart>
      <c:catAx>
        <c:axId val="497823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3936"/>
        <c:crosses val="autoZero"/>
        <c:auto val="1"/>
        <c:lblAlgn val="ctr"/>
        <c:lblOffset val="100"/>
        <c:noMultiLvlLbl val="0"/>
      </c:catAx>
      <c:valAx>
        <c:axId val="497823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3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0.12460481848904394</c:v>
                </c:pt>
                <c:pt idx="1">
                  <c:v>0.14520876485337403</c:v>
                </c:pt>
                <c:pt idx="2">
                  <c:v>0.20691158835713508</c:v>
                </c:pt>
                <c:pt idx="3">
                  <c:v>0.18587157963588793</c:v>
                </c:pt>
                <c:pt idx="4">
                  <c:v>0.23013190886296742</c:v>
                </c:pt>
                <c:pt idx="5">
                  <c:v>0.25411533849340456</c:v>
                </c:pt>
                <c:pt idx="6">
                  <c:v>0.18587157963588793</c:v>
                </c:pt>
                <c:pt idx="7">
                  <c:v>0.26250953886405753</c:v>
                </c:pt>
                <c:pt idx="8">
                  <c:v>0.32824593916930123</c:v>
                </c:pt>
                <c:pt idx="9">
                  <c:v>0.25062683963806826</c:v>
                </c:pt>
                <c:pt idx="10">
                  <c:v>0.18107489370980051</c:v>
                </c:pt>
                <c:pt idx="11">
                  <c:v>0.15643737054398779</c:v>
                </c:pt>
              </c:numCache>
            </c:numRef>
          </c:val>
          <c:extLst>
            <c:ext xmlns:c16="http://schemas.microsoft.com/office/drawing/2014/chart" uri="{C3380CC4-5D6E-409C-BE32-E72D297353CC}">
              <c16:uniqueId val="{00000000-ED9C-439D-919C-D6ABA205AD08}"/>
            </c:ext>
          </c:extLst>
        </c:ser>
        <c:dLbls>
          <c:showLegendKey val="0"/>
          <c:showVal val="0"/>
          <c:showCatName val="0"/>
          <c:showSerName val="0"/>
          <c:showPercent val="0"/>
          <c:showBubbleSize val="0"/>
        </c:dLbls>
        <c:gapWidth val="150"/>
        <c:overlap val="100"/>
        <c:axId val="497824784"/>
        <c:axId val="497825208"/>
      </c:barChart>
      <c:catAx>
        <c:axId val="497824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5208"/>
        <c:crosses val="autoZero"/>
        <c:auto val="1"/>
        <c:lblAlgn val="ctr"/>
        <c:lblOffset val="100"/>
        <c:noMultiLvlLbl val="0"/>
      </c:catAx>
      <c:valAx>
        <c:axId val="497825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4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82-4133-9406-C179D8C76819}"/>
            </c:ext>
          </c:extLst>
        </c:ser>
        <c:dLbls>
          <c:showLegendKey val="0"/>
          <c:showVal val="0"/>
          <c:showCatName val="0"/>
          <c:showSerName val="0"/>
          <c:showPercent val="0"/>
          <c:showBubbleSize val="0"/>
        </c:dLbls>
        <c:gapWidth val="150"/>
        <c:overlap val="100"/>
        <c:axId val="497826056"/>
        <c:axId val="497826480"/>
      </c:barChart>
      <c:catAx>
        <c:axId val="497826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6480"/>
        <c:crosses val="autoZero"/>
        <c:auto val="1"/>
        <c:lblAlgn val="ctr"/>
        <c:lblOffset val="100"/>
        <c:noMultiLvlLbl val="0"/>
      </c:catAx>
      <c:valAx>
        <c:axId val="497826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6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2636</c:v>
                </c:pt>
                <c:pt idx="1">
                  <c:v>3397</c:v>
                </c:pt>
                <c:pt idx="2">
                  <c:v>4405</c:v>
                </c:pt>
                <c:pt idx="3">
                  <c:v>4122</c:v>
                </c:pt>
                <c:pt idx="4">
                  <c:v>4622</c:v>
                </c:pt>
                <c:pt idx="5">
                  <c:v>4906</c:v>
                </c:pt>
                <c:pt idx="6">
                  <c:v>3871</c:v>
                </c:pt>
                <c:pt idx="7">
                  <c:v>4699</c:v>
                </c:pt>
                <c:pt idx="8">
                  <c:v>5988</c:v>
                </c:pt>
                <c:pt idx="9">
                  <c:v>5904</c:v>
                </c:pt>
                <c:pt idx="10">
                  <c:v>3607</c:v>
                </c:pt>
                <c:pt idx="11">
                  <c:v>1561</c:v>
                </c:pt>
              </c:numCache>
            </c:numRef>
          </c:val>
          <c:extLst>
            <c:ext xmlns:c16="http://schemas.microsoft.com/office/drawing/2014/chart" uri="{C3380CC4-5D6E-409C-BE32-E72D297353CC}">
              <c16:uniqueId val="{00000000-A1D3-4293-BA8B-1E6E63DA4CB7}"/>
            </c:ext>
          </c:extLst>
        </c:ser>
        <c:dLbls>
          <c:showLegendKey val="0"/>
          <c:showVal val="0"/>
          <c:showCatName val="0"/>
          <c:showSerName val="0"/>
          <c:showPercent val="0"/>
          <c:showBubbleSize val="0"/>
        </c:dLbls>
        <c:gapWidth val="150"/>
        <c:overlap val="100"/>
        <c:axId val="497828600"/>
        <c:axId val="497829024"/>
      </c:barChart>
      <c:catAx>
        <c:axId val="497828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9024"/>
        <c:crosses val="autoZero"/>
        <c:auto val="1"/>
        <c:lblAlgn val="ctr"/>
        <c:lblOffset val="100"/>
        <c:noMultiLvlLbl val="0"/>
      </c:catAx>
      <c:valAx>
        <c:axId val="497829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8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pt idx="0">
                  <c:v>9.9499999999999993</c:v>
                </c:pt>
                <c:pt idx="1">
                  <c:v>24.494</c:v>
                </c:pt>
                <c:pt idx="2">
                  <c:v>25.405000000000001</c:v>
                </c:pt>
                <c:pt idx="3">
                  <c:v>27.244</c:v>
                </c:pt>
                <c:pt idx="4">
                  <c:v>28.692</c:v>
                </c:pt>
                <c:pt idx="5">
                  <c:v>18.068000000000001</c:v>
                </c:pt>
                <c:pt idx="6">
                  <c:v>13.250999999999999</c:v>
                </c:pt>
                <c:pt idx="7">
                  <c:v>28.158999999999999</c:v>
                </c:pt>
                <c:pt idx="8">
                  <c:v>30.585000000000001</c:v>
                </c:pt>
                <c:pt idx="9">
                  <c:v>30.83</c:v>
                </c:pt>
                <c:pt idx="10">
                  <c:v>25.506</c:v>
                </c:pt>
                <c:pt idx="11">
                  <c:v>10.09</c:v>
                </c:pt>
              </c:numCache>
            </c:numRef>
          </c:val>
          <c:extLst>
            <c:ext xmlns:c16="http://schemas.microsoft.com/office/drawing/2014/chart" uri="{C3380CC4-5D6E-409C-BE32-E72D297353CC}">
              <c16:uniqueId val="{00000000-633F-4B73-A15B-BDBE121DD5E2}"/>
            </c:ext>
          </c:extLst>
        </c:ser>
        <c:dLbls>
          <c:showLegendKey val="0"/>
          <c:showVal val="0"/>
          <c:showCatName val="0"/>
          <c:showSerName val="0"/>
          <c:showPercent val="0"/>
          <c:showBubbleSize val="0"/>
        </c:dLbls>
        <c:gapWidth val="150"/>
        <c:overlap val="100"/>
        <c:axId val="497769240"/>
        <c:axId val="497829872"/>
      </c:barChart>
      <c:catAx>
        <c:axId val="49776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9872"/>
        <c:crosses val="autoZero"/>
        <c:auto val="1"/>
        <c:lblAlgn val="ctr"/>
        <c:lblOffset val="100"/>
        <c:noMultiLvlLbl val="0"/>
      </c:catAx>
      <c:valAx>
        <c:axId val="497829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6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181542.41</c:v>
                </c:pt>
                <c:pt idx="1">
                  <c:v>303200.25</c:v>
                </c:pt>
                <c:pt idx="2">
                  <c:v>353289.8</c:v>
                </c:pt>
                <c:pt idx="3">
                  <c:v>355385.48</c:v>
                </c:pt>
                <c:pt idx="4">
                  <c:v>388648.02</c:v>
                </c:pt>
                <c:pt idx="5">
                  <c:v>334369.49</c:v>
                </c:pt>
                <c:pt idx="6" formatCode="&quot;₡&quot;#,##0">
                  <c:v>266805.92</c:v>
                </c:pt>
                <c:pt idx="7" formatCode="&quot;₡&quot;#,##0">
                  <c:v>410267.08</c:v>
                </c:pt>
                <c:pt idx="8" formatCode="&quot;₡&quot;#,##0">
                  <c:v>487197.46</c:v>
                </c:pt>
                <c:pt idx="9" formatCode="&quot;₡&quot;#,##0">
                  <c:v>464349.03</c:v>
                </c:pt>
                <c:pt idx="10" formatCode="&quot;₡&quot;#,##0">
                  <c:v>317048.46000000002</c:v>
                </c:pt>
                <c:pt idx="11" formatCode="&quot;₡&quot;#,##0">
                  <c:v>190579.74</c:v>
                </c:pt>
              </c:numCache>
            </c:numRef>
          </c:val>
          <c:extLst>
            <c:ext xmlns:c16="http://schemas.microsoft.com/office/drawing/2014/chart" uri="{C3380CC4-5D6E-409C-BE32-E72D297353CC}">
              <c16:uniqueId val="{00000000-C7D8-4F2C-8F00-D4908DE2B112}"/>
            </c:ext>
          </c:extLst>
        </c:ser>
        <c:dLbls>
          <c:showLegendKey val="0"/>
          <c:showVal val="0"/>
          <c:showCatName val="0"/>
          <c:showSerName val="0"/>
          <c:showPercent val="0"/>
          <c:showBubbleSize val="0"/>
        </c:dLbls>
        <c:gapWidth val="150"/>
        <c:overlap val="100"/>
        <c:axId val="497830720"/>
        <c:axId val="497831144"/>
      </c:barChart>
      <c:catAx>
        <c:axId val="497830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31144"/>
        <c:crosses val="autoZero"/>
        <c:auto val="1"/>
        <c:lblAlgn val="ctr"/>
        <c:lblOffset val="100"/>
        <c:noMultiLvlLbl val="0"/>
      </c:catAx>
      <c:valAx>
        <c:axId val="497831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30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0.28736509320832881</c:v>
                </c:pt>
                <c:pt idx="1">
                  <c:v>0.37032595661179546</c:v>
                </c:pt>
                <c:pt idx="2">
                  <c:v>0.48021367055488934</c:v>
                </c:pt>
                <c:pt idx="3">
                  <c:v>0.44936225880300884</c:v>
                </c:pt>
                <c:pt idx="4">
                  <c:v>0.50387005341763869</c:v>
                </c:pt>
                <c:pt idx="5">
                  <c:v>0.53483048075874851</c:v>
                </c:pt>
                <c:pt idx="6">
                  <c:v>0.42199934590646465</c:v>
                </c:pt>
                <c:pt idx="7">
                  <c:v>0.51226425378829177</c:v>
                </c:pt>
                <c:pt idx="8">
                  <c:v>0.65278534830480761</c:v>
                </c:pt>
                <c:pt idx="9">
                  <c:v>0.64362803880954977</c:v>
                </c:pt>
                <c:pt idx="10">
                  <c:v>0.39321923034994005</c:v>
                </c:pt>
                <c:pt idx="11">
                  <c:v>0.17017333478687452</c:v>
                </c:pt>
              </c:numCache>
            </c:numRef>
          </c:val>
          <c:extLst>
            <c:ext xmlns:c16="http://schemas.microsoft.com/office/drawing/2014/chart" uri="{C3380CC4-5D6E-409C-BE32-E72D297353CC}">
              <c16:uniqueId val="{00000000-3261-4B44-9413-D5651ABBDEB0}"/>
            </c:ext>
          </c:extLst>
        </c:ser>
        <c:dLbls>
          <c:showLegendKey val="0"/>
          <c:showVal val="0"/>
          <c:showCatName val="0"/>
          <c:showSerName val="0"/>
          <c:showPercent val="0"/>
          <c:showBubbleSize val="0"/>
        </c:dLbls>
        <c:gapWidth val="150"/>
        <c:overlap val="100"/>
        <c:axId val="501961080"/>
        <c:axId val="501961504"/>
      </c:barChart>
      <c:catAx>
        <c:axId val="501961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1504"/>
        <c:crosses val="autoZero"/>
        <c:auto val="1"/>
        <c:lblAlgn val="ctr"/>
        <c:lblOffset val="100"/>
        <c:noMultiLvlLbl val="0"/>
      </c:catAx>
      <c:valAx>
        <c:axId val="501961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1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110</c:v>
                </c:pt>
                <c:pt idx="1">
                  <c:v>117</c:v>
                </c:pt>
                <c:pt idx="2">
                  <c:v>120</c:v>
                </c:pt>
                <c:pt idx="3">
                  <c:v>271</c:v>
                </c:pt>
                <c:pt idx="4">
                  <c:v>219</c:v>
                </c:pt>
                <c:pt idx="5">
                  <c:v>251</c:v>
                </c:pt>
                <c:pt idx="6">
                  <c:v>192</c:v>
                </c:pt>
                <c:pt idx="7">
                  <c:v>213</c:v>
                </c:pt>
                <c:pt idx="8">
                  <c:v>197</c:v>
                </c:pt>
                <c:pt idx="9">
                  <c:v>197</c:v>
                </c:pt>
                <c:pt idx="10">
                  <c:v>169</c:v>
                </c:pt>
                <c:pt idx="11">
                  <c:v>47</c:v>
                </c:pt>
              </c:numCache>
            </c:numRef>
          </c:val>
          <c:extLst>
            <c:ext xmlns:c16="http://schemas.microsoft.com/office/drawing/2014/chart" uri="{C3380CC4-5D6E-409C-BE32-E72D297353CC}">
              <c16:uniqueId val="{00000000-CB6C-4680-993D-BD8356414FB4}"/>
            </c:ext>
          </c:extLst>
        </c:ser>
        <c:dLbls>
          <c:showLegendKey val="0"/>
          <c:showVal val="0"/>
          <c:showCatName val="0"/>
          <c:showSerName val="0"/>
          <c:showPercent val="0"/>
          <c:showBubbleSize val="0"/>
        </c:dLbls>
        <c:gapWidth val="150"/>
        <c:overlap val="100"/>
        <c:axId val="418181360"/>
        <c:axId val="415901936"/>
      </c:barChart>
      <c:catAx>
        <c:axId val="41818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901936"/>
        <c:crosses val="autoZero"/>
        <c:auto val="1"/>
        <c:lblAlgn val="ctr"/>
        <c:lblOffset val="100"/>
        <c:noMultiLvlLbl val="0"/>
      </c:catAx>
      <c:valAx>
        <c:axId val="415901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8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622-4340-BDA0-930305415557}"/>
            </c:ext>
          </c:extLst>
        </c:ser>
        <c:dLbls>
          <c:showLegendKey val="0"/>
          <c:showVal val="0"/>
          <c:showCatName val="0"/>
          <c:showSerName val="0"/>
          <c:showPercent val="0"/>
          <c:showBubbleSize val="0"/>
        </c:dLbls>
        <c:gapWidth val="150"/>
        <c:overlap val="100"/>
        <c:axId val="501962352"/>
        <c:axId val="501962776"/>
      </c:barChart>
      <c:catAx>
        <c:axId val="50196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2776"/>
        <c:crosses val="autoZero"/>
        <c:auto val="1"/>
        <c:lblAlgn val="ctr"/>
        <c:lblOffset val="100"/>
        <c:noMultiLvlLbl val="0"/>
      </c:catAx>
      <c:valAx>
        <c:axId val="50196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125300</c:v>
                </c:pt>
                <c:pt idx="1">
                  <c:v>168700</c:v>
                </c:pt>
                <c:pt idx="2">
                  <c:v>201600</c:v>
                </c:pt>
                <c:pt idx="3">
                  <c:v>180600</c:v>
                </c:pt>
                <c:pt idx="4">
                  <c:v>186200</c:v>
                </c:pt>
                <c:pt idx="5">
                  <c:v>210700</c:v>
                </c:pt>
                <c:pt idx="6">
                  <c:v>142800</c:v>
                </c:pt>
                <c:pt idx="7">
                  <c:v>203000</c:v>
                </c:pt>
                <c:pt idx="8">
                  <c:v>199500</c:v>
                </c:pt>
                <c:pt idx="9">
                  <c:v>211400</c:v>
                </c:pt>
                <c:pt idx="10">
                  <c:v>219800</c:v>
                </c:pt>
                <c:pt idx="11">
                  <c:v>198100</c:v>
                </c:pt>
              </c:numCache>
            </c:numRef>
          </c:val>
          <c:extLst>
            <c:ext xmlns:c16="http://schemas.microsoft.com/office/drawing/2014/chart" uri="{C3380CC4-5D6E-409C-BE32-E72D297353CC}">
              <c16:uniqueId val="{00000000-F80F-424D-A710-E5476782DF40}"/>
            </c:ext>
          </c:extLst>
        </c:ser>
        <c:dLbls>
          <c:showLegendKey val="0"/>
          <c:showVal val="0"/>
          <c:showCatName val="0"/>
          <c:showSerName val="0"/>
          <c:showPercent val="0"/>
          <c:showBubbleSize val="0"/>
        </c:dLbls>
        <c:gapWidth val="150"/>
        <c:overlap val="100"/>
        <c:axId val="501964896"/>
        <c:axId val="501965320"/>
      </c:barChart>
      <c:catAx>
        <c:axId val="50196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5320"/>
        <c:crosses val="autoZero"/>
        <c:auto val="1"/>
        <c:lblAlgn val="ctr"/>
        <c:lblOffset val="100"/>
        <c:noMultiLvlLbl val="0"/>
      </c:catAx>
      <c:valAx>
        <c:axId val="50196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pt idx="0">
                  <c:v>348.6</c:v>
                </c:pt>
                <c:pt idx="1">
                  <c:v>480.9</c:v>
                </c:pt>
                <c:pt idx="2">
                  <c:v>614.6</c:v>
                </c:pt>
                <c:pt idx="3">
                  <c:v>527.1</c:v>
                </c:pt>
                <c:pt idx="4">
                  <c:v>568.4</c:v>
                </c:pt>
                <c:pt idx="5">
                  <c:v>590.79999999999995</c:v>
                </c:pt>
                <c:pt idx="6">
                  <c:v>541.1</c:v>
                </c:pt>
                <c:pt idx="7">
                  <c:v>545.29999999999995</c:v>
                </c:pt>
                <c:pt idx="8">
                  <c:v>542.5</c:v>
                </c:pt>
                <c:pt idx="9">
                  <c:v>579.6</c:v>
                </c:pt>
                <c:pt idx="10">
                  <c:v>592.20000000000005</c:v>
                </c:pt>
                <c:pt idx="11">
                  <c:v>565.6</c:v>
                </c:pt>
              </c:numCache>
            </c:numRef>
          </c:val>
          <c:extLst>
            <c:ext xmlns:c16="http://schemas.microsoft.com/office/drawing/2014/chart" uri="{C3380CC4-5D6E-409C-BE32-E72D297353CC}">
              <c16:uniqueId val="{00000000-1875-491B-AA3B-2A19E695F39D}"/>
            </c:ext>
          </c:extLst>
        </c:ser>
        <c:dLbls>
          <c:showLegendKey val="0"/>
          <c:showVal val="0"/>
          <c:showCatName val="0"/>
          <c:showSerName val="0"/>
          <c:showPercent val="0"/>
          <c:showBubbleSize val="0"/>
        </c:dLbls>
        <c:gapWidth val="150"/>
        <c:overlap val="100"/>
        <c:axId val="501966168"/>
        <c:axId val="501966592"/>
      </c:barChart>
      <c:catAx>
        <c:axId val="50196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6592"/>
        <c:crosses val="autoZero"/>
        <c:auto val="1"/>
        <c:lblAlgn val="ctr"/>
        <c:lblOffset val="100"/>
        <c:noMultiLvlLbl val="0"/>
      </c:catAx>
      <c:valAx>
        <c:axId val="50196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6966080.3700000001</c:v>
                </c:pt>
                <c:pt idx="1">
                  <c:v>10063686.199999999</c:v>
                </c:pt>
                <c:pt idx="2">
                  <c:v>12244430.300000001</c:v>
                </c:pt>
                <c:pt idx="3">
                  <c:v>10935080.630000001</c:v>
                </c:pt>
                <c:pt idx="4">
                  <c:v>11483804.220000001</c:v>
                </c:pt>
                <c:pt idx="5">
                  <c:v>12644096.67</c:v>
                </c:pt>
                <c:pt idx="6" formatCode="&quot;₡&quot;#,##0">
                  <c:v>9840109.9800000004</c:v>
                </c:pt>
                <c:pt idx="7" formatCode="&quot;₡&quot;#,##0">
                  <c:v>12704034.15</c:v>
                </c:pt>
                <c:pt idx="8" formatCode="&quot;₡&quot;#,##0">
                  <c:v>12531753.050000001</c:v>
                </c:pt>
                <c:pt idx="9" formatCode="&quot;₡&quot;#,##0">
                  <c:v>12733740.34</c:v>
                </c:pt>
                <c:pt idx="10" formatCode="&quot;₡&quot;#,##0">
                  <c:v>12776213.939999999</c:v>
                </c:pt>
                <c:pt idx="11" formatCode="&quot;₡&quot;#,##0">
                  <c:v>11727171.26</c:v>
                </c:pt>
              </c:numCache>
            </c:numRef>
          </c:val>
          <c:extLst>
            <c:ext xmlns:c16="http://schemas.microsoft.com/office/drawing/2014/chart" uri="{C3380CC4-5D6E-409C-BE32-E72D297353CC}">
              <c16:uniqueId val="{00000000-4D3B-4957-825F-79C85BDEBA16}"/>
            </c:ext>
          </c:extLst>
        </c:ser>
        <c:dLbls>
          <c:showLegendKey val="0"/>
          <c:showVal val="0"/>
          <c:showCatName val="0"/>
          <c:showSerName val="0"/>
          <c:showPercent val="0"/>
          <c:showBubbleSize val="0"/>
        </c:dLbls>
        <c:gapWidth val="150"/>
        <c:overlap val="100"/>
        <c:axId val="501967440"/>
        <c:axId val="501967864"/>
      </c:barChart>
      <c:catAx>
        <c:axId val="501967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7864"/>
        <c:crosses val="autoZero"/>
        <c:auto val="1"/>
        <c:lblAlgn val="ctr"/>
        <c:lblOffset val="100"/>
        <c:noMultiLvlLbl val="0"/>
      </c:catAx>
      <c:valAx>
        <c:axId val="501967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7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13.65965333042625</c:v>
                </c:pt>
                <c:pt idx="1">
                  <c:v>18.390929902976126</c:v>
                </c:pt>
                <c:pt idx="2">
                  <c:v>21.977542788618774</c:v>
                </c:pt>
                <c:pt idx="3">
                  <c:v>19.688215414804318</c:v>
                </c:pt>
                <c:pt idx="4">
                  <c:v>20.298702714488172</c:v>
                </c:pt>
                <c:pt idx="5">
                  <c:v>22.969584650605036</c:v>
                </c:pt>
                <c:pt idx="6">
                  <c:v>15.567426141938297</c:v>
                </c:pt>
                <c:pt idx="7">
                  <c:v>22.130164613539737</c:v>
                </c:pt>
                <c:pt idx="8">
                  <c:v>21.748610051237328</c:v>
                </c:pt>
                <c:pt idx="9">
                  <c:v>23.045895563065518</c:v>
                </c:pt>
                <c:pt idx="10">
                  <c:v>23.961626512591302</c:v>
                </c:pt>
                <c:pt idx="11">
                  <c:v>21.595988226316365</c:v>
                </c:pt>
              </c:numCache>
            </c:numRef>
          </c:val>
          <c:extLst>
            <c:ext xmlns:c16="http://schemas.microsoft.com/office/drawing/2014/chart" uri="{C3380CC4-5D6E-409C-BE32-E72D297353CC}">
              <c16:uniqueId val="{00000000-D43C-45C6-93C3-346BC88AC0BC}"/>
            </c:ext>
          </c:extLst>
        </c:ser>
        <c:dLbls>
          <c:showLegendKey val="0"/>
          <c:showVal val="0"/>
          <c:showCatName val="0"/>
          <c:showSerName val="0"/>
          <c:showPercent val="0"/>
          <c:showBubbleSize val="0"/>
        </c:dLbls>
        <c:gapWidth val="150"/>
        <c:overlap val="100"/>
        <c:axId val="501968712"/>
        <c:axId val="501969136"/>
      </c:barChart>
      <c:catAx>
        <c:axId val="50196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9136"/>
        <c:crosses val="autoZero"/>
        <c:auto val="1"/>
        <c:lblAlgn val="ctr"/>
        <c:lblOffset val="100"/>
        <c:noMultiLvlLbl val="0"/>
      </c:catAx>
      <c:valAx>
        <c:axId val="501969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954-4892-8CAE-5524F3032322}"/>
            </c:ext>
          </c:extLst>
        </c:ser>
        <c:dLbls>
          <c:showLegendKey val="0"/>
          <c:showVal val="0"/>
          <c:showCatName val="0"/>
          <c:showSerName val="0"/>
          <c:showPercent val="0"/>
          <c:showBubbleSize val="0"/>
        </c:dLbls>
        <c:gapWidth val="150"/>
        <c:overlap val="100"/>
        <c:axId val="501969984"/>
        <c:axId val="501970408"/>
      </c:barChart>
      <c:catAx>
        <c:axId val="501969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0408"/>
        <c:crosses val="autoZero"/>
        <c:auto val="1"/>
        <c:lblAlgn val="ctr"/>
        <c:lblOffset val="100"/>
        <c:noMultiLvlLbl val="0"/>
      </c:catAx>
      <c:valAx>
        <c:axId val="501970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9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110</c:v>
                </c:pt>
                <c:pt idx="1">
                  <c:v>117</c:v>
                </c:pt>
                <c:pt idx="2">
                  <c:v>120</c:v>
                </c:pt>
                <c:pt idx="3">
                  <c:v>271</c:v>
                </c:pt>
                <c:pt idx="4">
                  <c:v>219</c:v>
                </c:pt>
                <c:pt idx="5">
                  <c:v>251</c:v>
                </c:pt>
                <c:pt idx="6">
                  <c:v>192</c:v>
                </c:pt>
                <c:pt idx="7">
                  <c:v>213</c:v>
                </c:pt>
                <c:pt idx="8">
                  <c:v>197</c:v>
                </c:pt>
                <c:pt idx="9">
                  <c:v>197</c:v>
                </c:pt>
                <c:pt idx="10">
                  <c:v>169</c:v>
                </c:pt>
                <c:pt idx="11">
                  <c:v>47</c:v>
                </c:pt>
              </c:numCache>
            </c:numRef>
          </c:val>
          <c:extLst>
            <c:ext xmlns:c16="http://schemas.microsoft.com/office/drawing/2014/chart" uri="{C3380CC4-5D6E-409C-BE32-E72D297353CC}">
              <c16:uniqueId val="{00000000-6E59-4821-896B-D787BC68B954}"/>
            </c:ext>
          </c:extLst>
        </c:ser>
        <c:dLbls>
          <c:showLegendKey val="0"/>
          <c:showVal val="0"/>
          <c:showCatName val="0"/>
          <c:showSerName val="0"/>
          <c:showPercent val="0"/>
          <c:showBubbleSize val="0"/>
        </c:dLbls>
        <c:gapWidth val="150"/>
        <c:overlap val="100"/>
        <c:axId val="501972528"/>
        <c:axId val="501972952"/>
      </c:barChart>
      <c:catAx>
        <c:axId val="50197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2952"/>
        <c:crosses val="autoZero"/>
        <c:auto val="1"/>
        <c:lblAlgn val="ctr"/>
        <c:lblOffset val="100"/>
        <c:noMultiLvlLbl val="0"/>
      </c:catAx>
      <c:valAx>
        <c:axId val="50197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7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803-4E33-B4B4-146180DCBB02}"/>
            </c:ext>
          </c:extLst>
        </c:ser>
        <c:dLbls>
          <c:showLegendKey val="0"/>
          <c:showVal val="0"/>
          <c:showCatName val="0"/>
          <c:showSerName val="0"/>
          <c:showPercent val="0"/>
          <c:showBubbleSize val="0"/>
        </c:dLbls>
        <c:gapWidth val="150"/>
        <c:overlap val="100"/>
        <c:axId val="501973800"/>
        <c:axId val="501974224"/>
      </c:barChart>
      <c:catAx>
        <c:axId val="50197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4224"/>
        <c:crosses val="autoZero"/>
        <c:auto val="1"/>
        <c:lblAlgn val="ctr"/>
        <c:lblOffset val="100"/>
        <c:noMultiLvlLbl val="0"/>
      </c:catAx>
      <c:valAx>
        <c:axId val="501974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7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"₡"#,##0.00;[Red]\-"₡"#,##0.00</c:formatCode>
                <c:ptCount val="12"/>
                <c:pt idx="0">
                  <c:v>7384</c:v>
                </c:pt>
                <c:pt idx="1">
                  <c:v>8827</c:v>
                </c:pt>
                <c:pt idx="2">
                  <c:v>9054</c:v>
                </c:pt>
                <c:pt idx="3">
                  <c:v>20558</c:v>
                </c:pt>
                <c:pt idx="4">
                  <c:v>16757</c:v>
                </c:pt>
                <c:pt idx="5">
                  <c:v>19205</c:v>
                </c:pt>
                <c:pt idx="6">
                  <c:v>15062</c:v>
                </c:pt>
                <c:pt idx="7">
                  <c:v>17202</c:v>
                </c:pt>
                <c:pt idx="8">
                  <c:v>15910</c:v>
                </c:pt>
                <c:pt idx="9" formatCode="&quot;₡&quot;#,##0">
                  <c:v>15443</c:v>
                </c:pt>
                <c:pt idx="10" formatCode="&quot;₡&quot;#,##0">
                  <c:v>12687</c:v>
                </c:pt>
                <c:pt idx="11" formatCode="&quot;₡&quot;#,##0">
                  <c:v>19471</c:v>
                </c:pt>
              </c:numCache>
            </c:numRef>
          </c:val>
          <c:extLst>
            <c:ext xmlns:c16="http://schemas.microsoft.com/office/drawing/2014/chart" uri="{C3380CC4-5D6E-409C-BE32-E72D297353CC}">
              <c16:uniqueId val="{00000000-FD13-48AC-A6C7-D4FD79178A2D}"/>
            </c:ext>
          </c:extLst>
        </c:ser>
        <c:dLbls>
          <c:showLegendKey val="0"/>
          <c:showVal val="0"/>
          <c:showCatName val="0"/>
          <c:showSerName val="0"/>
          <c:showPercent val="0"/>
          <c:showBubbleSize val="0"/>
        </c:dLbls>
        <c:gapWidth val="150"/>
        <c:overlap val="100"/>
        <c:axId val="501975072"/>
        <c:axId val="501975496"/>
      </c:barChart>
      <c:catAx>
        <c:axId val="50197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5496"/>
        <c:crosses val="autoZero"/>
        <c:auto val="1"/>
        <c:lblAlgn val="ctr"/>
        <c:lblOffset val="100"/>
        <c:noMultiLvlLbl val="0"/>
      </c:catAx>
      <c:valAx>
        <c:axId val="50197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00;[Red]\-&quot;₡&quot;#,##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7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1.1991714815218575E-2</c:v>
                </c:pt>
                <c:pt idx="1">
                  <c:v>1.2754823939823395E-2</c:v>
                </c:pt>
                <c:pt idx="2">
                  <c:v>1.3081870707511174E-2</c:v>
                </c:pt>
                <c:pt idx="3">
                  <c:v>2.9543224681129403E-2</c:v>
                </c:pt>
                <c:pt idx="4">
                  <c:v>2.3874414041207891E-2</c:v>
                </c:pt>
                <c:pt idx="5">
                  <c:v>2.7362912896544207E-2</c:v>
                </c:pt>
                <c:pt idx="6">
                  <c:v>2.0930993132017878E-2</c:v>
                </c:pt>
                <c:pt idx="7">
                  <c:v>2.3220320505832334E-2</c:v>
                </c:pt>
                <c:pt idx="8">
                  <c:v>2.1476071078164176E-2</c:v>
                </c:pt>
                <c:pt idx="9">
                  <c:v>2.1476071078164176E-2</c:v>
                </c:pt>
                <c:pt idx="10">
                  <c:v>1.8423634579744903E-2</c:v>
                </c:pt>
                <c:pt idx="11">
                  <c:v>5.1237326937752098E-3</c:v>
                </c:pt>
              </c:numCache>
            </c:numRef>
          </c:val>
          <c:extLst>
            <c:ext xmlns:c16="http://schemas.microsoft.com/office/drawing/2014/chart" uri="{C3380CC4-5D6E-409C-BE32-E72D297353CC}">
              <c16:uniqueId val="{00000000-66A4-450B-AB89-8721970725A3}"/>
            </c:ext>
          </c:extLst>
        </c:ser>
        <c:dLbls>
          <c:showLegendKey val="0"/>
          <c:showVal val="0"/>
          <c:showCatName val="0"/>
          <c:showSerName val="0"/>
          <c:showPercent val="0"/>
          <c:showBubbleSize val="0"/>
        </c:dLbls>
        <c:gapWidth val="150"/>
        <c:overlap val="100"/>
        <c:axId val="501976344"/>
        <c:axId val="501976768"/>
      </c:barChart>
      <c:catAx>
        <c:axId val="501976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6768"/>
        <c:crosses val="autoZero"/>
        <c:auto val="1"/>
        <c:lblAlgn val="ctr"/>
        <c:lblOffset val="100"/>
        <c:noMultiLvlLbl val="0"/>
      </c:catAx>
      <c:valAx>
        <c:axId val="501976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76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115-4B2B-8F74-CF79AB1E1A5B}"/>
            </c:ext>
          </c:extLst>
        </c:ser>
        <c:dLbls>
          <c:showLegendKey val="0"/>
          <c:showVal val="0"/>
          <c:showCatName val="0"/>
          <c:showSerName val="0"/>
          <c:showPercent val="0"/>
          <c:showBubbleSize val="0"/>
        </c:dLbls>
        <c:gapWidth val="150"/>
        <c:overlap val="100"/>
        <c:axId val="415899392"/>
        <c:axId val="415899816"/>
      </c:barChart>
      <c:catAx>
        <c:axId val="415899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99816"/>
        <c:crosses val="autoZero"/>
        <c:auto val="1"/>
        <c:lblAlgn val="ctr"/>
        <c:lblOffset val="100"/>
        <c:noMultiLvlLbl val="0"/>
      </c:catAx>
      <c:valAx>
        <c:axId val="415899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899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A13-4B57-BA2D-DA6ECAF57F71}"/>
            </c:ext>
          </c:extLst>
        </c:ser>
        <c:dLbls>
          <c:showLegendKey val="0"/>
          <c:showVal val="0"/>
          <c:showCatName val="0"/>
          <c:showSerName val="0"/>
          <c:showPercent val="0"/>
          <c:showBubbleSize val="0"/>
        </c:dLbls>
        <c:gapWidth val="150"/>
        <c:overlap val="100"/>
        <c:axId val="501977616"/>
        <c:axId val="501978040"/>
      </c:barChart>
      <c:catAx>
        <c:axId val="501977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8040"/>
        <c:crosses val="autoZero"/>
        <c:auto val="1"/>
        <c:lblAlgn val="ctr"/>
        <c:lblOffset val="100"/>
        <c:noMultiLvlLbl val="0"/>
      </c:catAx>
      <c:valAx>
        <c:axId val="501978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77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896</c:v>
                </c:pt>
                <c:pt idx="2">
                  <c:v>669</c:v>
                </c:pt>
                <c:pt idx="3">
                  <c:v>736</c:v>
                </c:pt>
                <c:pt idx="4">
                  <c:v>772</c:v>
                </c:pt>
                <c:pt idx="5">
                  <c:v>882</c:v>
                </c:pt>
                <c:pt idx="6">
                  <c:v>859</c:v>
                </c:pt>
                <c:pt idx="7">
                  <c:v>820</c:v>
                </c:pt>
                <c:pt idx="8">
                  <c:v>819</c:v>
                </c:pt>
                <c:pt idx="9">
                  <c:v>822</c:v>
                </c:pt>
                <c:pt idx="10">
                  <c:v>964</c:v>
                </c:pt>
                <c:pt idx="11">
                  <c:v>886</c:v>
                </c:pt>
                <c:pt idx="12">
                  <c:v>808</c:v>
                </c:pt>
              </c:numCache>
            </c:numRef>
          </c:val>
          <c:extLst>
            <c:ext xmlns:c16="http://schemas.microsoft.com/office/drawing/2014/chart" uri="{C3380CC4-5D6E-409C-BE32-E72D297353CC}">
              <c16:uniqueId val="{00000000-84B3-4946-8A79-9DC46484FBA1}"/>
            </c:ext>
          </c:extLst>
        </c:ser>
        <c:dLbls>
          <c:showLegendKey val="0"/>
          <c:showVal val="0"/>
          <c:showCatName val="0"/>
          <c:showSerName val="0"/>
          <c:showPercent val="0"/>
          <c:showBubbleSize val="0"/>
        </c:dLbls>
        <c:gapWidth val="150"/>
        <c:overlap val="100"/>
        <c:axId val="501980160"/>
        <c:axId val="501980584"/>
      </c:barChart>
      <c:catAx>
        <c:axId val="501980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0584"/>
        <c:crosses val="autoZero"/>
        <c:auto val="1"/>
        <c:lblAlgn val="ctr"/>
        <c:lblOffset val="100"/>
        <c:noMultiLvlLbl val="0"/>
      </c:catAx>
      <c:valAx>
        <c:axId val="501980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0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C49-42A3-A788-306C7D752726}"/>
            </c:ext>
          </c:extLst>
        </c:ser>
        <c:dLbls>
          <c:showLegendKey val="0"/>
          <c:showVal val="0"/>
          <c:showCatName val="0"/>
          <c:showSerName val="0"/>
          <c:showPercent val="0"/>
          <c:showBubbleSize val="0"/>
        </c:dLbls>
        <c:gapWidth val="150"/>
        <c:overlap val="100"/>
        <c:axId val="501981432"/>
        <c:axId val="501981856"/>
      </c:barChart>
      <c:catAx>
        <c:axId val="50198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1856"/>
        <c:crosses val="autoZero"/>
        <c:auto val="1"/>
        <c:lblAlgn val="ctr"/>
        <c:lblOffset val="100"/>
        <c:noMultiLvlLbl val="0"/>
      </c:catAx>
      <c:valAx>
        <c:axId val="50198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60145</c:v>
                </c:pt>
                <c:pt idx="1">
                  <c:v>50474</c:v>
                </c:pt>
                <c:pt idx="2">
                  <c:v>55529</c:v>
                </c:pt>
                <c:pt idx="3">
                  <c:v>58564</c:v>
                </c:pt>
                <c:pt idx="4">
                  <c:v>67485</c:v>
                </c:pt>
                <c:pt idx="5">
                  <c:v>65725</c:v>
                </c:pt>
                <c:pt idx="6">
                  <c:v>64327</c:v>
                </c:pt>
                <c:pt idx="7" formatCode="&quot;₡&quot;#,##0">
                  <c:v>66143</c:v>
                </c:pt>
                <c:pt idx="8" formatCode="&quot;₡&quot;#,##0">
                  <c:v>66386</c:v>
                </c:pt>
                <c:pt idx="9" formatCode="&quot;₡&quot;#,##0">
                  <c:v>75569</c:v>
                </c:pt>
                <c:pt idx="10" formatCode="&quot;₡&quot;#,##0">
                  <c:v>66513</c:v>
                </c:pt>
                <c:pt idx="11" formatCode="&quot;₡&quot;#,##0">
                  <c:v>129658</c:v>
                </c:pt>
              </c:numCache>
            </c:numRef>
          </c:val>
          <c:extLst>
            <c:ext xmlns:c16="http://schemas.microsoft.com/office/drawing/2014/chart" uri="{C3380CC4-5D6E-409C-BE32-E72D297353CC}">
              <c16:uniqueId val="{00000000-7427-4722-8E0B-E2B03AD68C4D}"/>
            </c:ext>
          </c:extLst>
        </c:ser>
        <c:dLbls>
          <c:showLegendKey val="0"/>
          <c:showVal val="0"/>
          <c:showCatName val="0"/>
          <c:showSerName val="0"/>
          <c:showPercent val="0"/>
          <c:showBubbleSize val="0"/>
        </c:dLbls>
        <c:gapWidth val="150"/>
        <c:overlap val="100"/>
        <c:axId val="501982704"/>
        <c:axId val="501983128"/>
      </c:barChart>
      <c:catAx>
        <c:axId val="50198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3128"/>
        <c:crosses val="autoZero"/>
        <c:auto val="1"/>
        <c:lblAlgn val="ctr"/>
        <c:lblOffset val="100"/>
        <c:noMultiLvlLbl val="0"/>
      </c:catAx>
      <c:valAx>
        <c:axId val="50198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9.7677967949416772E-2</c:v>
                </c:pt>
                <c:pt idx="1">
                  <c:v>7.29314291943748E-2</c:v>
                </c:pt>
                <c:pt idx="2">
                  <c:v>8.0235473672735202E-2</c:v>
                </c:pt>
                <c:pt idx="3">
                  <c:v>8.4160034884988549E-2</c:v>
                </c:pt>
                <c:pt idx="4">
                  <c:v>9.6151749700207123E-2</c:v>
                </c:pt>
                <c:pt idx="5">
                  <c:v>9.3644391147934158E-2</c:v>
                </c:pt>
                <c:pt idx="6">
                  <c:v>8.9392783167993026E-2</c:v>
                </c:pt>
                <c:pt idx="7">
                  <c:v>8.9283767578763759E-2</c:v>
                </c:pt>
                <c:pt idx="8">
                  <c:v>8.9610814346451545E-2</c:v>
                </c:pt>
                <c:pt idx="9">
                  <c:v>0.10509102801700643</c:v>
                </c:pt>
                <c:pt idx="10">
                  <c:v>9.6587812057124176E-2</c:v>
                </c:pt>
                <c:pt idx="11">
                  <c:v>8.808459609724191E-2</c:v>
                </c:pt>
              </c:numCache>
            </c:numRef>
          </c:val>
          <c:extLst>
            <c:ext xmlns:c16="http://schemas.microsoft.com/office/drawing/2014/chart" uri="{C3380CC4-5D6E-409C-BE32-E72D297353CC}">
              <c16:uniqueId val="{00000000-B495-48A7-8265-39886920E574}"/>
            </c:ext>
          </c:extLst>
        </c:ser>
        <c:dLbls>
          <c:showLegendKey val="0"/>
          <c:showVal val="0"/>
          <c:showCatName val="0"/>
          <c:showSerName val="0"/>
          <c:showPercent val="0"/>
          <c:showBubbleSize val="0"/>
        </c:dLbls>
        <c:gapWidth val="150"/>
        <c:overlap val="100"/>
        <c:axId val="501983976"/>
        <c:axId val="501984400"/>
      </c:barChart>
      <c:catAx>
        <c:axId val="501983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4400"/>
        <c:crosses val="autoZero"/>
        <c:auto val="1"/>
        <c:lblAlgn val="ctr"/>
        <c:lblOffset val="100"/>
        <c:noMultiLvlLbl val="0"/>
      </c:catAx>
      <c:valAx>
        <c:axId val="501984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3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87-4D4E-B5C0-FFA2DE0AD2B0}"/>
            </c:ext>
          </c:extLst>
        </c:ser>
        <c:dLbls>
          <c:showLegendKey val="0"/>
          <c:showVal val="0"/>
          <c:showCatName val="0"/>
          <c:showSerName val="0"/>
          <c:showPercent val="0"/>
          <c:showBubbleSize val="0"/>
        </c:dLbls>
        <c:gapWidth val="150"/>
        <c:overlap val="100"/>
        <c:axId val="501985248"/>
        <c:axId val="501985672"/>
      </c:barChart>
      <c:catAx>
        <c:axId val="501985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5672"/>
        <c:crosses val="autoZero"/>
        <c:auto val="1"/>
        <c:lblAlgn val="ctr"/>
        <c:lblOffset val="100"/>
        <c:noMultiLvlLbl val="0"/>
      </c:catAx>
      <c:valAx>
        <c:axId val="501985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5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'363340'!$B$14:$B$25</c:f>
              <c:numCache>
                <c:formatCode>General</c:formatCode>
                <c:ptCount val="12"/>
                <c:pt idx="0">
                  <c:v>25781</c:v>
                </c:pt>
                <c:pt idx="1">
                  <c:v>25498</c:v>
                </c:pt>
                <c:pt idx="2">
                  <c:v>26956</c:v>
                </c:pt>
                <c:pt idx="3">
                  <c:v>25648</c:v>
                </c:pt>
                <c:pt idx="4">
                  <c:v>22574</c:v>
                </c:pt>
                <c:pt idx="5">
                  <c:v>24129</c:v>
                </c:pt>
                <c:pt idx="6">
                  <c:v>22447</c:v>
                </c:pt>
                <c:pt idx="7">
                  <c:v>25701</c:v>
                </c:pt>
                <c:pt idx="8">
                  <c:v>23695</c:v>
                </c:pt>
                <c:pt idx="9">
                  <c:v>25681</c:v>
                </c:pt>
                <c:pt idx="10">
                  <c:v>28261</c:v>
                </c:pt>
                <c:pt idx="11">
                  <c:v>23564</c:v>
                </c:pt>
              </c:numCache>
            </c:numRef>
          </c:val>
          <c:extLst>
            <c:ext xmlns:c16="http://schemas.microsoft.com/office/drawing/2014/chart" uri="{C3380CC4-5D6E-409C-BE32-E72D297353CC}">
              <c16:uniqueId val="{00000000-2383-4F53-A434-850DF23EB248}"/>
            </c:ext>
          </c:extLst>
        </c:ser>
        <c:dLbls>
          <c:showLegendKey val="0"/>
          <c:showVal val="0"/>
          <c:showCatName val="0"/>
          <c:showSerName val="0"/>
          <c:showPercent val="0"/>
          <c:showBubbleSize val="0"/>
        </c:dLbls>
        <c:gapWidth val="150"/>
        <c:overlap val="100"/>
        <c:axId val="501987792"/>
        <c:axId val="501988216"/>
      </c:barChart>
      <c:catAx>
        <c:axId val="501987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8216"/>
        <c:crosses val="autoZero"/>
        <c:auto val="1"/>
        <c:lblAlgn val="ctr"/>
        <c:lblOffset val="100"/>
        <c:noMultiLvlLbl val="0"/>
      </c:catAx>
      <c:valAx>
        <c:axId val="501988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7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'363340'!$C$14:$C$25</c:f>
              <c:numCache>
                <c:formatCode>General</c:formatCode>
                <c:ptCount val="12"/>
                <c:pt idx="0">
                  <c:v>48.301000000000002</c:v>
                </c:pt>
                <c:pt idx="1">
                  <c:v>49.978000000000002</c:v>
                </c:pt>
                <c:pt idx="2">
                  <c:v>49.978000000000002</c:v>
                </c:pt>
                <c:pt idx="3">
                  <c:v>54.445999999999998</c:v>
                </c:pt>
                <c:pt idx="4">
                  <c:v>50.845999999999997</c:v>
                </c:pt>
                <c:pt idx="5">
                  <c:v>44.838000000000001</c:v>
                </c:pt>
                <c:pt idx="6">
                  <c:v>44.838000000000001</c:v>
                </c:pt>
                <c:pt idx="7">
                  <c:v>51.634</c:v>
                </c:pt>
                <c:pt idx="8">
                  <c:v>51.634</c:v>
                </c:pt>
                <c:pt idx="9">
                  <c:v>52.02</c:v>
                </c:pt>
                <c:pt idx="10">
                  <c:v>52.02</c:v>
                </c:pt>
                <c:pt idx="11">
                  <c:v>52.02</c:v>
                </c:pt>
              </c:numCache>
            </c:numRef>
          </c:val>
          <c:extLst>
            <c:ext xmlns:c16="http://schemas.microsoft.com/office/drawing/2014/chart" uri="{C3380CC4-5D6E-409C-BE32-E72D297353CC}">
              <c16:uniqueId val="{00000000-24C2-4CF0-BBC3-AC7215544532}"/>
            </c:ext>
          </c:extLst>
        </c:ser>
        <c:dLbls>
          <c:showLegendKey val="0"/>
          <c:showVal val="0"/>
          <c:showCatName val="0"/>
          <c:showSerName val="0"/>
          <c:showPercent val="0"/>
          <c:showBubbleSize val="0"/>
        </c:dLbls>
        <c:gapWidth val="150"/>
        <c:overlap val="100"/>
        <c:axId val="501989064"/>
        <c:axId val="501989488"/>
      </c:barChart>
      <c:catAx>
        <c:axId val="501989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9488"/>
        <c:crosses val="autoZero"/>
        <c:auto val="1"/>
        <c:lblAlgn val="ctr"/>
        <c:lblOffset val="100"/>
        <c:noMultiLvlLbl val="0"/>
      </c:catAx>
      <c:valAx>
        <c:axId val="501989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9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'363340'!$D$14:$D$25</c:f>
              <c:numCache>
                <c:formatCode>"₡"#,##0;[Red]\-"₡"#,##0</c:formatCode>
                <c:ptCount val="12"/>
                <c:pt idx="0">
                  <c:v>1343247.86</c:v>
                </c:pt>
                <c:pt idx="1">
                  <c:v>1435689.94</c:v>
                </c:pt>
                <c:pt idx="2">
                  <c:v>1499950.4</c:v>
                </c:pt>
                <c:pt idx="3">
                  <c:v>1483142.26</c:v>
                </c:pt>
                <c:pt idx="4">
                  <c:v>1330493.43</c:v>
                </c:pt>
                <c:pt idx="5">
                  <c:v>1362107.66</c:v>
                </c:pt>
                <c:pt idx="6" formatCode="&quot;₡&quot;#,##0">
                  <c:v>1332139.52</c:v>
                </c:pt>
                <c:pt idx="7" formatCode="&quot;₡&quot;#,##0">
                  <c:v>1556916.27</c:v>
                </c:pt>
                <c:pt idx="8" formatCode="&quot;₡&quot;#,##0">
                  <c:v>1462311.67</c:v>
                </c:pt>
                <c:pt idx="9" formatCode="&quot;₡&quot;#,##0">
                  <c:v>1492856</c:v>
                </c:pt>
                <c:pt idx="10" formatCode="&quot;₡&quot;#,##0">
                  <c:v>1562420</c:v>
                </c:pt>
                <c:pt idx="11" formatCode="&quot;₡&quot;#,##0">
                  <c:v>1356365.41</c:v>
                </c:pt>
              </c:numCache>
            </c:numRef>
          </c:val>
          <c:extLst>
            <c:ext xmlns:c16="http://schemas.microsoft.com/office/drawing/2014/chart" uri="{C3380CC4-5D6E-409C-BE32-E72D297353CC}">
              <c16:uniqueId val="{00000000-0296-41F9-AB67-C8F77E6FCE80}"/>
            </c:ext>
          </c:extLst>
        </c:ser>
        <c:dLbls>
          <c:showLegendKey val="0"/>
          <c:showVal val="0"/>
          <c:showCatName val="0"/>
          <c:showSerName val="0"/>
          <c:showPercent val="0"/>
          <c:showBubbleSize val="0"/>
        </c:dLbls>
        <c:gapWidth val="150"/>
        <c:overlap val="100"/>
        <c:axId val="501990336"/>
        <c:axId val="501990760"/>
      </c:barChart>
      <c:catAx>
        <c:axId val="501990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0760"/>
        <c:crosses val="autoZero"/>
        <c:auto val="1"/>
        <c:lblAlgn val="ctr"/>
        <c:lblOffset val="100"/>
        <c:noMultiLvlLbl val="0"/>
      </c:catAx>
      <c:valAx>
        <c:axId val="501990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0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'363340'!$G$14:$G$25</c:f>
              <c:numCache>
                <c:formatCode>0.00</c:formatCode>
                <c:ptCount val="12"/>
                <c:pt idx="0">
                  <c:v>2.8105309059195465</c:v>
                </c:pt>
                <c:pt idx="1">
                  <c:v>2.7796794941676661</c:v>
                </c:pt>
                <c:pt idx="2">
                  <c:v>2.9386242232639268</c:v>
                </c:pt>
                <c:pt idx="3">
                  <c:v>2.796031832552055</c:v>
                </c:pt>
                <c:pt idx="4">
                  <c:v>2.4609179112613102</c:v>
                </c:pt>
                <c:pt idx="5">
                  <c:v>2.6304371525128092</c:v>
                </c:pt>
                <c:pt idx="6">
                  <c:v>2.4470729314291946</c:v>
                </c:pt>
                <c:pt idx="7">
                  <c:v>2.8018096587812056</c:v>
                </c:pt>
                <c:pt idx="8">
                  <c:v>2.5831243867873104</c:v>
                </c:pt>
                <c:pt idx="9">
                  <c:v>2.7996293469966207</c:v>
                </c:pt>
                <c:pt idx="10">
                  <c:v>3.0808895672081107</c:v>
                </c:pt>
                <c:pt idx="11">
                  <c:v>2.5688433445982777</c:v>
                </c:pt>
              </c:numCache>
            </c:numRef>
          </c:val>
          <c:extLst>
            <c:ext xmlns:c16="http://schemas.microsoft.com/office/drawing/2014/chart" uri="{C3380CC4-5D6E-409C-BE32-E72D297353CC}">
              <c16:uniqueId val="{00000000-BA2E-4A20-B716-934FAD9A25F0}"/>
            </c:ext>
          </c:extLst>
        </c:ser>
        <c:dLbls>
          <c:showLegendKey val="0"/>
          <c:showVal val="0"/>
          <c:showCatName val="0"/>
          <c:showSerName val="0"/>
          <c:showPercent val="0"/>
          <c:showBubbleSize val="0"/>
        </c:dLbls>
        <c:gapWidth val="150"/>
        <c:overlap val="100"/>
        <c:axId val="501991608"/>
        <c:axId val="501992032"/>
      </c:barChart>
      <c:catAx>
        <c:axId val="501991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2032"/>
        <c:crosses val="autoZero"/>
        <c:auto val="1"/>
        <c:lblAlgn val="ctr"/>
        <c:lblOffset val="100"/>
        <c:noMultiLvlLbl val="0"/>
      </c:catAx>
      <c:valAx>
        <c:axId val="501992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1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"₡"#,##0.00;[Red]\-"₡"#,##0.00</c:formatCode>
                <c:ptCount val="12"/>
                <c:pt idx="0">
                  <c:v>7384</c:v>
                </c:pt>
                <c:pt idx="1">
                  <c:v>8827</c:v>
                </c:pt>
                <c:pt idx="2">
                  <c:v>9054</c:v>
                </c:pt>
                <c:pt idx="3">
                  <c:v>20558</c:v>
                </c:pt>
                <c:pt idx="4">
                  <c:v>16757</c:v>
                </c:pt>
                <c:pt idx="5">
                  <c:v>19205</c:v>
                </c:pt>
                <c:pt idx="6">
                  <c:v>15062</c:v>
                </c:pt>
                <c:pt idx="7">
                  <c:v>17202</c:v>
                </c:pt>
                <c:pt idx="8">
                  <c:v>15910</c:v>
                </c:pt>
                <c:pt idx="9" formatCode="&quot;₡&quot;#,##0">
                  <c:v>15443</c:v>
                </c:pt>
                <c:pt idx="10" formatCode="&quot;₡&quot;#,##0">
                  <c:v>12687</c:v>
                </c:pt>
                <c:pt idx="11" formatCode="&quot;₡&quot;#,##0">
                  <c:v>19471</c:v>
                </c:pt>
              </c:numCache>
            </c:numRef>
          </c:val>
          <c:extLst>
            <c:ext xmlns:c16="http://schemas.microsoft.com/office/drawing/2014/chart" uri="{C3380CC4-5D6E-409C-BE32-E72D297353CC}">
              <c16:uniqueId val="{00000000-5302-418C-AC56-760529C33F7A}"/>
            </c:ext>
          </c:extLst>
        </c:ser>
        <c:dLbls>
          <c:showLegendKey val="0"/>
          <c:showVal val="0"/>
          <c:showCatName val="0"/>
          <c:showSerName val="0"/>
          <c:showPercent val="0"/>
          <c:showBubbleSize val="0"/>
        </c:dLbls>
        <c:gapWidth val="150"/>
        <c:overlap val="100"/>
        <c:axId val="415900664"/>
        <c:axId val="415892184"/>
      </c:barChart>
      <c:catAx>
        <c:axId val="415900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92184"/>
        <c:crosses val="autoZero"/>
        <c:auto val="1"/>
        <c:lblAlgn val="ctr"/>
        <c:lblOffset val="100"/>
        <c:noMultiLvlLbl val="0"/>
      </c:catAx>
      <c:valAx>
        <c:axId val="415892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00;[Red]\-&quot;₡&quot;#,##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900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7D-4074-A6B3-978392E0A50D}"/>
            </c:ext>
          </c:extLst>
        </c:ser>
        <c:dLbls>
          <c:showLegendKey val="0"/>
          <c:showVal val="0"/>
          <c:showCatName val="0"/>
          <c:showSerName val="0"/>
          <c:showPercent val="0"/>
          <c:showBubbleSize val="0"/>
        </c:dLbls>
        <c:gapWidth val="150"/>
        <c:overlap val="100"/>
        <c:axId val="501992880"/>
        <c:axId val="501993304"/>
      </c:barChart>
      <c:catAx>
        <c:axId val="501992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3304"/>
        <c:crosses val="autoZero"/>
        <c:auto val="1"/>
        <c:lblAlgn val="ctr"/>
        <c:lblOffset val="100"/>
        <c:noMultiLvlLbl val="0"/>
      </c:catAx>
      <c:valAx>
        <c:axId val="501993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2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'363366'!$B$12:$B$13</c:f>
              <c:strCache>
                <c:ptCount val="2"/>
                <c:pt idx="0">
                  <c:v>Energía     (kWh)</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'363366'!$B$14:$B$25</c:f>
              <c:numCache>
                <c:formatCode>General</c:formatCode>
                <c:ptCount val="12"/>
                <c:pt idx="0">
                  <c:v>252</c:v>
                </c:pt>
                <c:pt idx="1">
                  <c:v>237</c:v>
                </c:pt>
                <c:pt idx="2">
                  <c:v>251</c:v>
                </c:pt>
                <c:pt idx="3">
                  <c:v>245</c:v>
                </c:pt>
                <c:pt idx="4">
                  <c:v>244</c:v>
                </c:pt>
                <c:pt idx="5">
                  <c:v>241</c:v>
                </c:pt>
                <c:pt idx="6">
                  <c:v>231</c:v>
                </c:pt>
                <c:pt idx="7">
                  <c:v>239</c:v>
                </c:pt>
                <c:pt idx="8">
                  <c:v>245</c:v>
                </c:pt>
                <c:pt idx="9">
                  <c:v>238</c:v>
                </c:pt>
                <c:pt idx="10">
                  <c:v>243</c:v>
                </c:pt>
                <c:pt idx="11">
                  <c:v>142</c:v>
                </c:pt>
              </c:numCache>
            </c:numRef>
          </c:val>
          <c:extLst>
            <c:ext xmlns:c16="http://schemas.microsoft.com/office/drawing/2014/chart" uri="{C3380CC4-5D6E-409C-BE32-E72D297353CC}">
              <c16:uniqueId val="{00000000-6AF7-4964-A1BF-8B07FC4DF2AE}"/>
            </c:ext>
          </c:extLst>
        </c:ser>
        <c:dLbls>
          <c:showLegendKey val="0"/>
          <c:showVal val="0"/>
          <c:showCatName val="0"/>
          <c:showSerName val="0"/>
          <c:showPercent val="0"/>
          <c:showBubbleSize val="0"/>
        </c:dLbls>
        <c:gapWidth val="150"/>
        <c:overlap val="100"/>
        <c:axId val="501996696"/>
        <c:axId val="501997120"/>
      </c:barChart>
      <c:catAx>
        <c:axId val="501996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7120"/>
        <c:crosses val="autoZero"/>
        <c:auto val="1"/>
        <c:lblAlgn val="ctr"/>
        <c:lblOffset val="100"/>
        <c:noMultiLvlLbl val="0"/>
      </c:catAx>
      <c:valAx>
        <c:axId val="501997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6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'363366'!$C$12:$C$13</c:f>
              <c:strCache>
                <c:ptCount val="2"/>
                <c:pt idx="0">
                  <c:v>Demanda máxima       (kW)</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B1E-49F5-BE75-DD79D1C96256}"/>
            </c:ext>
          </c:extLst>
        </c:ser>
        <c:dLbls>
          <c:showLegendKey val="0"/>
          <c:showVal val="0"/>
          <c:showCatName val="0"/>
          <c:showSerName val="0"/>
          <c:showPercent val="0"/>
          <c:showBubbleSize val="0"/>
        </c:dLbls>
        <c:gapWidth val="150"/>
        <c:overlap val="100"/>
        <c:axId val="501997968"/>
        <c:axId val="501998392"/>
      </c:barChart>
      <c:catAx>
        <c:axId val="501997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8392"/>
        <c:crosses val="autoZero"/>
        <c:auto val="1"/>
        <c:lblAlgn val="ctr"/>
        <c:lblOffset val="100"/>
        <c:noMultiLvlLbl val="0"/>
      </c:catAx>
      <c:valAx>
        <c:axId val="501998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7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'363366'!$D$12:$D$13</c:f>
              <c:strCache>
                <c:ptCount val="2"/>
                <c:pt idx="0">
                  <c:v>Importe             (¢)</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'363366'!$D$14:$D$25</c:f>
              <c:numCache>
                <c:formatCode>"₡"#,##0;[Red]\-"₡"#,##0</c:formatCode>
                <c:ptCount val="12"/>
                <c:pt idx="0">
                  <c:v>16916</c:v>
                </c:pt>
                <c:pt idx="1">
                  <c:v>17881</c:v>
                </c:pt>
                <c:pt idx="2">
                  <c:v>18937</c:v>
                </c:pt>
                <c:pt idx="3">
                  <c:v>18586</c:v>
                </c:pt>
                <c:pt idx="4">
                  <c:v>18669</c:v>
                </c:pt>
                <c:pt idx="5">
                  <c:v>18440</c:v>
                </c:pt>
                <c:pt idx="6">
                  <c:v>18121</c:v>
                </c:pt>
                <c:pt idx="7">
                  <c:v>19302</c:v>
                </c:pt>
                <c:pt idx="8">
                  <c:v>19787</c:v>
                </c:pt>
                <c:pt idx="9" formatCode="&quot;₡&quot;#,##0">
                  <c:v>18657</c:v>
                </c:pt>
                <c:pt idx="10" formatCode="&quot;₡&quot;#,##0">
                  <c:v>18242</c:v>
                </c:pt>
                <c:pt idx="11" formatCode="&quot;₡&quot;#,##0">
                  <c:v>10660</c:v>
                </c:pt>
              </c:numCache>
            </c:numRef>
          </c:val>
          <c:extLst>
            <c:ext xmlns:c16="http://schemas.microsoft.com/office/drawing/2014/chart" uri="{C3380CC4-5D6E-409C-BE32-E72D297353CC}">
              <c16:uniqueId val="{00000000-C313-4225-AA6E-BD7D5166F4DB}"/>
            </c:ext>
          </c:extLst>
        </c:ser>
        <c:dLbls>
          <c:showLegendKey val="0"/>
          <c:showVal val="0"/>
          <c:showCatName val="0"/>
          <c:showSerName val="0"/>
          <c:showPercent val="0"/>
          <c:showBubbleSize val="0"/>
        </c:dLbls>
        <c:gapWidth val="150"/>
        <c:overlap val="100"/>
        <c:axId val="501999240"/>
        <c:axId val="501999664"/>
      </c:barChart>
      <c:catAx>
        <c:axId val="50199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9664"/>
        <c:crosses val="autoZero"/>
        <c:auto val="1"/>
        <c:lblAlgn val="ctr"/>
        <c:lblOffset val="100"/>
        <c:noMultiLvlLbl val="0"/>
      </c:catAx>
      <c:valAx>
        <c:axId val="501999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'363366'!$G$13</c:f>
              <c:strCache>
                <c:ptCount val="1"/>
                <c:pt idx="0">
                  <c:v>Consumo de energía eléctrica por  empleado (kWh /Nº empleados)</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'363366'!$G$14:$G$25</c:f>
              <c:numCache>
                <c:formatCode>0.00</c:formatCode>
                <c:ptCount val="12"/>
                <c:pt idx="0">
                  <c:v>2.7471928485773466E-2</c:v>
                </c:pt>
                <c:pt idx="1">
                  <c:v>2.5836694647334568E-2</c:v>
                </c:pt>
                <c:pt idx="2">
                  <c:v>2.7362912896544207E-2</c:v>
                </c:pt>
                <c:pt idx="3">
                  <c:v>2.6708819361168649E-2</c:v>
                </c:pt>
                <c:pt idx="4">
                  <c:v>2.6599803771939386E-2</c:v>
                </c:pt>
                <c:pt idx="5">
                  <c:v>2.6272757004251607E-2</c:v>
                </c:pt>
                <c:pt idx="6">
                  <c:v>2.518260111195901E-2</c:v>
                </c:pt>
                <c:pt idx="7">
                  <c:v>2.6054725825793087E-2</c:v>
                </c:pt>
                <c:pt idx="8">
                  <c:v>2.6708819361168649E-2</c:v>
                </c:pt>
                <c:pt idx="9">
                  <c:v>2.5945710236563828E-2</c:v>
                </c:pt>
                <c:pt idx="10">
                  <c:v>2.6490788182710126E-2</c:v>
                </c:pt>
                <c:pt idx="11">
                  <c:v>1.5480213670554889E-2</c:v>
                </c:pt>
              </c:numCache>
            </c:numRef>
          </c:val>
          <c:extLst>
            <c:ext xmlns:c16="http://schemas.microsoft.com/office/drawing/2014/chart" uri="{C3380CC4-5D6E-409C-BE32-E72D297353CC}">
              <c16:uniqueId val="{00000000-7302-469C-BCE7-3864219B80B4}"/>
            </c:ext>
          </c:extLst>
        </c:ser>
        <c:dLbls>
          <c:showLegendKey val="0"/>
          <c:showVal val="0"/>
          <c:showCatName val="0"/>
          <c:showSerName val="0"/>
          <c:showPercent val="0"/>
          <c:showBubbleSize val="0"/>
        </c:dLbls>
        <c:gapWidth val="150"/>
        <c:overlap val="100"/>
        <c:axId val="502000512"/>
        <c:axId val="502000936"/>
      </c:barChart>
      <c:catAx>
        <c:axId val="502000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0936"/>
        <c:crosses val="autoZero"/>
        <c:auto val="1"/>
        <c:lblAlgn val="ctr"/>
        <c:lblOffset val="100"/>
        <c:noMultiLvlLbl val="0"/>
      </c:catAx>
      <c:valAx>
        <c:axId val="502000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0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'363366'!$H$13</c:f>
              <c:strCache>
                <c:ptCount val="1"/>
                <c:pt idx="0">
                  <c:v>Consumo de energía eléctrica por área física        (kWh/ m2)</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BBC-43C2-89DA-FB38828D5EA0}"/>
            </c:ext>
          </c:extLst>
        </c:ser>
        <c:dLbls>
          <c:showLegendKey val="0"/>
          <c:showVal val="0"/>
          <c:showCatName val="0"/>
          <c:showSerName val="0"/>
          <c:showPercent val="0"/>
          <c:showBubbleSize val="0"/>
        </c:dLbls>
        <c:gapWidth val="150"/>
        <c:overlap val="100"/>
        <c:axId val="502001784"/>
        <c:axId val="502002208"/>
      </c:barChart>
      <c:catAx>
        <c:axId val="50200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2208"/>
        <c:crosses val="autoZero"/>
        <c:auto val="1"/>
        <c:lblAlgn val="ctr"/>
        <c:lblOffset val="100"/>
        <c:noMultiLvlLbl val="0"/>
      </c:catAx>
      <c:valAx>
        <c:axId val="502002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'363340'!$B$12:$B$13</c:f>
              <c:strCache>
                <c:ptCount val="2"/>
                <c:pt idx="0">
                  <c:v>Energía     (kWh)</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'363340'!$B$14:$B$25</c:f>
              <c:numCache>
                <c:formatCode>General</c:formatCode>
                <c:ptCount val="12"/>
                <c:pt idx="0">
                  <c:v>25781</c:v>
                </c:pt>
                <c:pt idx="1">
                  <c:v>25498</c:v>
                </c:pt>
                <c:pt idx="2">
                  <c:v>26956</c:v>
                </c:pt>
                <c:pt idx="3">
                  <c:v>25648</c:v>
                </c:pt>
                <c:pt idx="4">
                  <c:v>22574</c:v>
                </c:pt>
                <c:pt idx="5">
                  <c:v>24129</c:v>
                </c:pt>
                <c:pt idx="6">
                  <c:v>22447</c:v>
                </c:pt>
                <c:pt idx="7">
                  <c:v>25701</c:v>
                </c:pt>
                <c:pt idx="8">
                  <c:v>23695</c:v>
                </c:pt>
                <c:pt idx="9">
                  <c:v>25681</c:v>
                </c:pt>
                <c:pt idx="10">
                  <c:v>28261</c:v>
                </c:pt>
                <c:pt idx="11">
                  <c:v>23564</c:v>
                </c:pt>
              </c:numCache>
            </c:numRef>
          </c:val>
          <c:extLst>
            <c:ext xmlns:c16="http://schemas.microsoft.com/office/drawing/2014/chart" uri="{C3380CC4-5D6E-409C-BE32-E72D297353CC}">
              <c16:uniqueId val="{00000000-5135-48BB-8842-7C5F9F20A483}"/>
            </c:ext>
          </c:extLst>
        </c:ser>
        <c:dLbls>
          <c:showLegendKey val="0"/>
          <c:showVal val="0"/>
          <c:showCatName val="0"/>
          <c:showSerName val="0"/>
          <c:showPercent val="0"/>
          <c:showBubbleSize val="0"/>
        </c:dLbls>
        <c:gapWidth val="150"/>
        <c:overlap val="100"/>
        <c:axId val="502004328"/>
        <c:axId val="502004752"/>
      </c:barChart>
      <c:catAx>
        <c:axId val="502004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4752"/>
        <c:crosses val="autoZero"/>
        <c:auto val="1"/>
        <c:lblAlgn val="ctr"/>
        <c:lblOffset val="100"/>
        <c:noMultiLvlLbl val="0"/>
      </c:catAx>
      <c:valAx>
        <c:axId val="502004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4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'363340'!$C$12:$C$13</c:f>
              <c:strCache>
                <c:ptCount val="2"/>
                <c:pt idx="0">
                  <c:v>Demanda máxima       (kW)</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'363340'!$C$14:$C$25</c:f>
              <c:numCache>
                <c:formatCode>General</c:formatCode>
                <c:ptCount val="12"/>
                <c:pt idx="0">
                  <c:v>48.301000000000002</c:v>
                </c:pt>
                <c:pt idx="1">
                  <c:v>49.978000000000002</c:v>
                </c:pt>
                <c:pt idx="2">
                  <c:v>49.978000000000002</c:v>
                </c:pt>
                <c:pt idx="3">
                  <c:v>54.445999999999998</c:v>
                </c:pt>
                <c:pt idx="4">
                  <c:v>50.845999999999997</c:v>
                </c:pt>
                <c:pt idx="5">
                  <c:v>44.838000000000001</c:v>
                </c:pt>
                <c:pt idx="6">
                  <c:v>44.838000000000001</c:v>
                </c:pt>
                <c:pt idx="7">
                  <c:v>51.634</c:v>
                </c:pt>
                <c:pt idx="8">
                  <c:v>51.634</c:v>
                </c:pt>
                <c:pt idx="9">
                  <c:v>52.02</c:v>
                </c:pt>
                <c:pt idx="10">
                  <c:v>52.02</c:v>
                </c:pt>
                <c:pt idx="11">
                  <c:v>52.02</c:v>
                </c:pt>
              </c:numCache>
            </c:numRef>
          </c:val>
          <c:extLst>
            <c:ext xmlns:c16="http://schemas.microsoft.com/office/drawing/2014/chart" uri="{C3380CC4-5D6E-409C-BE32-E72D297353CC}">
              <c16:uniqueId val="{00000000-3965-494E-84D3-712B46B7AE59}"/>
            </c:ext>
          </c:extLst>
        </c:ser>
        <c:dLbls>
          <c:showLegendKey val="0"/>
          <c:showVal val="0"/>
          <c:showCatName val="0"/>
          <c:showSerName val="0"/>
          <c:showPercent val="0"/>
          <c:showBubbleSize val="0"/>
        </c:dLbls>
        <c:gapWidth val="150"/>
        <c:overlap val="100"/>
        <c:axId val="502005600"/>
        <c:axId val="502006024"/>
      </c:barChart>
      <c:catAx>
        <c:axId val="50200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6024"/>
        <c:crosses val="autoZero"/>
        <c:auto val="1"/>
        <c:lblAlgn val="ctr"/>
        <c:lblOffset val="100"/>
        <c:noMultiLvlLbl val="0"/>
      </c:catAx>
      <c:valAx>
        <c:axId val="50200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'363340'!$D$12:$D$13</c:f>
              <c:strCache>
                <c:ptCount val="2"/>
                <c:pt idx="0">
                  <c:v>Importe             (¢)</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'363340'!$D$14:$D$25</c:f>
              <c:numCache>
                <c:formatCode>"₡"#,##0;[Red]\-"₡"#,##0</c:formatCode>
                <c:ptCount val="12"/>
                <c:pt idx="0">
                  <c:v>1343247.86</c:v>
                </c:pt>
                <c:pt idx="1">
                  <c:v>1435689.94</c:v>
                </c:pt>
                <c:pt idx="2">
                  <c:v>1499950.4</c:v>
                </c:pt>
                <c:pt idx="3">
                  <c:v>1483142.26</c:v>
                </c:pt>
                <c:pt idx="4">
                  <c:v>1330493.43</c:v>
                </c:pt>
                <c:pt idx="5">
                  <c:v>1362107.66</c:v>
                </c:pt>
                <c:pt idx="6" formatCode="&quot;₡&quot;#,##0">
                  <c:v>1332139.52</c:v>
                </c:pt>
                <c:pt idx="7" formatCode="&quot;₡&quot;#,##0">
                  <c:v>1556916.27</c:v>
                </c:pt>
                <c:pt idx="8" formatCode="&quot;₡&quot;#,##0">
                  <c:v>1462311.67</c:v>
                </c:pt>
                <c:pt idx="9" formatCode="&quot;₡&quot;#,##0">
                  <c:v>1492856</c:v>
                </c:pt>
                <c:pt idx="10" formatCode="&quot;₡&quot;#,##0">
                  <c:v>1562420</c:v>
                </c:pt>
                <c:pt idx="11" formatCode="&quot;₡&quot;#,##0">
                  <c:v>1356365.41</c:v>
                </c:pt>
              </c:numCache>
            </c:numRef>
          </c:val>
          <c:extLst>
            <c:ext xmlns:c16="http://schemas.microsoft.com/office/drawing/2014/chart" uri="{C3380CC4-5D6E-409C-BE32-E72D297353CC}">
              <c16:uniqueId val="{00000000-3D9A-46DB-BD76-EA1BFA684928}"/>
            </c:ext>
          </c:extLst>
        </c:ser>
        <c:dLbls>
          <c:showLegendKey val="0"/>
          <c:showVal val="0"/>
          <c:showCatName val="0"/>
          <c:showSerName val="0"/>
          <c:showPercent val="0"/>
          <c:showBubbleSize val="0"/>
        </c:dLbls>
        <c:gapWidth val="150"/>
        <c:overlap val="100"/>
        <c:axId val="502006872"/>
        <c:axId val="502007296"/>
      </c:barChart>
      <c:catAx>
        <c:axId val="50200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7296"/>
        <c:crosses val="autoZero"/>
        <c:auto val="1"/>
        <c:lblAlgn val="ctr"/>
        <c:lblOffset val="100"/>
        <c:noMultiLvlLbl val="0"/>
      </c:catAx>
      <c:valAx>
        <c:axId val="50200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'363340'!$G$13</c:f>
              <c:strCache>
                <c:ptCount val="1"/>
                <c:pt idx="0">
                  <c:v>Consumo de energía eléctrica por  empleado (kWh /Nº empleados)</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'363340'!$G$14:$G$25</c:f>
              <c:numCache>
                <c:formatCode>0.00</c:formatCode>
                <c:ptCount val="12"/>
                <c:pt idx="0">
                  <c:v>2.8105309059195465</c:v>
                </c:pt>
                <c:pt idx="1">
                  <c:v>2.7796794941676661</c:v>
                </c:pt>
                <c:pt idx="2">
                  <c:v>2.9386242232639268</c:v>
                </c:pt>
                <c:pt idx="3">
                  <c:v>2.796031832552055</c:v>
                </c:pt>
                <c:pt idx="4">
                  <c:v>2.4609179112613102</c:v>
                </c:pt>
                <c:pt idx="5">
                  <c:v>2.6304371525128092</c:v>
                </c:pt>
                <c:pt idx="6">
                  <c:v>2.4470729314291946</c:v>
                </c:pt>
                <c:pt idx="7">
                  <c:v>2.8018096587812056</c:v>
                </c:pt>
                <c:pt idx="8">
                  <c:v>2.5831243867873104</c:v>
                </c:pt>
                <c:pt idx="9">
                  <c:v>2.7996293469966207</c:v>
                </c:pt>
                <c:pt idx="10">
                  <c:v>3.0808895672081107</c:v>
                </c:pt>
                <c:pt idx="11">
                  <c:v>2.5688433445982777</c:v>
                </c:pt>
              </c:numCache>
            </c:numRef>
          </c:val>
          <c:extLst>
            <c:ext xmlns:c16="http://schemas.microsoft.com/office/drawing/2014/chart" uri="{C3380CC4-5D6E-409C-BE32-E72D297353CC}">
              <c16:uniqueId val="{00000000-8417-4D29-94CD-0B91732BBEB8}"/>
            </c:ext>
          </c:extLst>
        </c:ser>
        <c:dLbls>
          <c:showLegendKey val="0"/>
          <c:showVal val="0"/>
          <c:showCatName val="0"/>
          <c:showSerName val="0"/>
          <c:showPercent val="0"/>
          <c:showBubbleSize val="0"/>
        </c:dLbls>
        <c:gapWidth val="150"/>
        <c:overlap val="100"/>
        <c:axId val="502008144"/>
        <c:axId val="502008568"/>
      </c:barChart>
      <c:catAx>
        <c:axId val="50200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8568"/>
        <c:crosses val="autoZero"/>
        <c:auto val="1"/>
        <c:lblAlgn val="ctr"/>
        <c:lblOffset val="100"/>
        <c:noMultiLvlLbl val="0"/>
      </c:catAx>
      <c:valAx>
        <c:axId val="50200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1.1991714815218575E-2</c:v>
                </c:pt>
                <c:pt idx="1">
                  <c:v>1.2754823939823395E-2</c:v>
                </c:pt>
                <c:pt idx="2">
                  <c:v>1.3081870707511174E-2</c:v>
                </c:pt>
                <c:pt idx="3">
                  <c:v>2.9543224681129403E-2</c:v>
                </c:pt>
                <c:pt idx="4">
                  <c:v>2.3874414041207891E-2</c:v>
                </c:pt>
                <c:pt idx="5">
                  <c:v>2.7362912896544207E-2</c:v>
                </c:pt>
                <c:pt idx="6">
                  <c:v>2.0930993132017878E-2</c:v>
                </c:pt>
                <c:pt idx="7">
                  <c:v>2.3220320505832334E-2</c:v>
                </c:pt>
                <c:pt idx="8">
                  <c:v>2.1476071078164176E-2</c:v>
                </c:pt>
                <c:pt idx="9">
                  <c:v>2.1476071078164176E-2</c:v>
                </c:pt>
                <c:pt idx="10">
                  <c:v>1.8423634579744903E-2</c:v>
                </c:pt>
                <c:pt idx="11">
                  <c:v>5.1237326937752098E-3</c:v>
                </c:pt>
              </c:numCache>
            </c:numRef>
          </c:val>
          <c:extLst>
            <c:ext xmlns:c16="http://schemas.microsoft.com/office/drawing/2014/chart" uri="{C3380CC4-5D6E-409C-BE32-E72D297353CC}">
              <c16:uniqueId val="{00000000-2325-4C6D-A8FC-32979D337A71}"/>
            </c:ext>
          </c:extLst>
        </c:ser>
        <c:dLbls>
          <c:showLegendKey val="0"/>
          <c:showVal val="0"/>
          <c:showCatName val="0"/>
          <c:showSerName val="0"/>
          <c:showPercent val="0"/>
          <c:showBubbleSize val="0"/>
        </c:dLbls>
        <c:gapWidth val="150"/>
        <c:overlap val="100"/>
        <c:axId val="415878192"/>
        <c:axId val="415878616"/>
      </c:barChart>
      <c:catAx>
        <c:axId val="415878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78616"/>
        <c:crosses val="autoZero"/>
        <c:auto val="1"/>
        <c:lblAlgn val="ctr"/>
        <c:lblOffset val="100"/>
        <c:noMultiLvlLbl val="0"/>
      </c:catAx>
      <c:valAx>
        <c:axId val="415878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878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'363340'!$H$13</c:f>
              <c:strCache>
                <c:ptCount val="1"/>
                <c:pt idx="0">
                  <c:v>Consumo de energía eléctrica por área física        (kWh/ m2)</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36-4867-B21B-C616A3D8CDCD}"/>
            </c:ext>
          </c:extLst>
        </c:ser>
        <c:dLbls>
          <c:showLegendKey val="0"/>
          <c:showVal val="0"/>
          <c:showCatName val="0"/>
          <c:showSerName val="0"/>
          <c:showPercent val="0"/>
          <c:showBubbleSize val="0"/>
        </c:dLbls>
        <c:gapWidth val="150"/>
        <c:overlap val="100"/>
        <c:axId val="502009416"/>
        <c:axId val="502009840"/>
      </c:barChart>
      <c:catAx>
        <c:axId val="50200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9840"/>
        <c:crosses val="autoZero"/>
        <c:auto val="1"/>
        <c:lblAlgn val="ctr"/>
        <c:lblOffset val="100"/>
        <c:noMultiLvlLbl val="0"/>
      </c:catAx>
      <c:valAx>
        <c:axId val="50200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'363339'!$B$12:$B$13</c:f>
              <c:strCache>
                <c:ptCount val="2"/>
                <c:pt idx="0">
                  <c:v>Energía     (kWh)</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'363339'!$B$14:$B$25</c:f>
              <c:numCache>
                <c:formatCode>General</c:formatCode>
                <c:ptCount val="12"/>
                <c:pt idx="0">
                  <c:v>9540</c:v>
                </c:pt>
                <c:pt idx="1">
                  <c:v>15780</c:v>
                </c:pt>
                <c:pt idx="2">
                  <c:v>23280</c:v>
                </c:pt>
                <c:pt idx="3">
                  <c:v>18180</c:v>
                </c:pt>
                <c:pt idx="4">
                  <c:v>18960</c:v>
                </c:pt>
                <c:pt idx="5">
                  <c:v>19500</c:v>
                </c:pt>
                <c:pt idx="6">
                  <c:v>7440</c:v>
                </c:pt>
                <c:pt idx="7">
                  <c:v>19320</c:v>
                </c:pt>
                <c:pt idx="8">
                  <c:v>18540</c:v>
                </c:pt>
                <c:pt idx="9">
                  <c:v>18720</c:v>
                </c:pt>
                <c:pt idx="10">
                  <c:v>21720</c:v>
                </c:pt>
                <c:pt idx="11">
                  <c:v>10740</c:v>
                </c:pt>
              </c:numCache>
            </c:numRef>
          </c:val>
          <c:extLst>
            <c:ext xmlns:c16="http://schemas.microsoft.com/office/drawing/2014/chart" uri="{C3380CC4-5D6E-409C-BE32-E72D297353CC}">
              <c16:uniqueId val="{00000000-17C5-4A85-9B47-69DD59E7FA64}"/>
            </c:ext>
          </c:extLst>
        </c:ser>
        <c:dLbls>
          <c:showLegendKey val="0"/>
          <c:showVal val="0"/>
          <c:showCatName val="0"/>
          <c:showSerName val="0"/>
          <c:showPercent val="0"/>
          <c:showBubbleSize val="0"/>
        </c:dLbls>
        <c:gapWidth val="150"/>
        <c:overlap val="100"/>
        <c:axId val="497821392"/>
        <c:axId val="502011960"/>
      </c:barChart>
      <c:catAx>
        <c:axId val="497821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11960"/>
        <c:crosses val="autoZero"/>
        <c:auto val="1"/>
        <c:lblAlgn val="ctr"/>
        <c:lblOffset val="100"/>
        <c:noMultiLvlLbl val="0"/>
      </c:catAx>
      <c:valAx>
        <c:axId val="50201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1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'363339'!$C$12:$C$13</c:f>
              <c:strCache>
                <c:ptCount val="2"/>
                <c:pt idx="0">
                  <c:v>Demanda máxima       (kW)</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'363339'!$C$14:$C$25</c:f>
              <c:numCache>
                <c:formatCode>General</c:formatCode>
                <c:ptCount val="12"/>
                <c:pt idx="0">
                  <c:v>39</c:v>
                </c:pt>
                <c:pt idx="1">
                  <c:v>76.260000000000005</c:v>
                </c:pt>
                <c:pt idx="2">
                  <c:v>85.32</c:v>
                </c:pt>
                <c:pt idx="3">
                  <c:v>79.98</c:v>
                </c:pt>
                <c:pt idx="4">
                  <c:v>76.44</c:v>
                </c:pt>
                <c:pt idx="5">
                  <c:v>72.78</c:v>
                </c:pt>
                <c:pt idx="6">
                  <c:v>33.299999999999997</c:v>
                </c:pt>
                <c:pt idx="7">
                  <c:v>67.739999999999995</c:v>
                </c:pt>
                <c:pt idx="8">
                  <c:v>72.36</c:v>
                </c:pt>
                <c:pt idx="9">
                  <c:v>68.52</c:v>
                </c:pt>
                <c:pt idx="10">
                  <c:v>73.92</c:v>
                </c:pt>
                <c:pt idx="11">
                  <c:v>54.24</c:v>
                </c:pt>
              </c:numCache>
            </c:numRef>
          </c:val>
          <c:extLst>
            <c:ext xmlns:c16="http://schemas.microsoft.com/office/drawing/2014/chart" uri="{C3380CC4-5D6E-409C-BE32-E72D297353CC}">
              <c16:uniqueId val="{00000000-94BA-4963-94B6-006A6D47F3E6}"/>
            </c:ext>
          </c:extLst>
        </c:ser>
        <c:dLbls>
          <c:showLegendKey val="0"/>
          <c:showVal val="0"/>
          <c:showCatName val="0"/>
          <c:showSerName val="0"/>
          <c:showPercent val="0"/>
          <c:showBubbleSize val="0"/>
        </c:dLbls>
        <c:gapWidth val="150"/>
        <c:overlap val="100"/>
        <c:axId val="502013232"/>
        <c:axId val="502013656"/>
      </c:barChart>
      <c:catAx>
        <c:axId val="502013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13656"/>
        <c:crosses val="autoZero"/>
        <c:auto val="1"/>
        <c:lblAlgn val="ctr"/>
        <c:lblOffset val="100"/>
        <c:noMultiLvlLbl val="0"/>
      </c:catAx>
      <c:valAx>
        <c:axId val="502013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13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'363339'!$D$12:$D$13</c:f>
              <c:strCache>
                <c:ptCount val="2"/>
                <c:pt idx="0">
                  <c:v>Importe             (¢)</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620342.89</c:v>
                </c:pt>
                <c:pt idx="1">
                  <c:v>1170736.3799999999</c:v>
                </c:pt>
                <c:pt idx="2">
                  <c:v>1557608.77</c:v>
                </c:pt>
                <c:pt idx="3">
                  <c:v>1311206.29</c:v>
                </c:pt>
                <c:pt idx="4">
                  <c:v>1330333.3999999999</c:v>
                </c:pt>
                <c:pt idx="5">
                  <c:v>1331392.6299999999</c:v>
                </c:pt>
                <c:pt idx="6" formatCode="&quot;₡&quot;#,##0">
                  <c:v>562705.12</c:v>
                </c:pt>
                <c:pt idx="7" formatCode="&quot;₡&quot;#,##0">
                  <c:v>1363135.55</c:v>
                </c:pt>
                <c:pt idx="8" formatCode="&quot;₡&quot;#,##0">
                  <c:v>1357086.8</c:v>
                </c:pt>
                <c:pt idx="9" formatCode="&quot;₡&quot;#,##0">
                  <c:v>1283420.3600000001</c:v>
                </c:pt>
                <c:pt idx="10" formatCode="&quot;₡&quot;#,##0">
                  <c:v>1412778.2</c:v>
                </c:pt>
                <c:pt idx="11" formatCode="&quot;₡&quot;#,##0">
                  <c:v>807500.33</c:v>
                </c:pt>
              </c:numCache>
            </c:numRef>
          </c:val>
          <c:extLst>
            <c:ext xmlns:c16="http://schemas.microsoft.com/office/drawing/2014/chart" uri="{C3380CC4-5D6E-409C-BE32-E72D297353CC}">
              <c16:uniqueId val="{00000000-AF17-45B3-970A-7EF032C7B88E}"/>
            </c:ext>
          </c:extLst>
        </c:ser>
        <c:dLbls>
          <c:showLegendKey val="0"/>
          <c:showVal val="0"/>
          <c:showCatName val="0"/>
          <c:showSerName val="0"/>
          <c:showPercent val="0"/>
          <c:showBubbleSize val="0"/>
        </c:dLbls>
        <c:gapWidth val="150"/>
        <c:overlap val="100"/>
        <c:axId val="502014504"/>
        <c:axId val="502014928"/>
      </c:barChart>
      <c:catAx>
        <c:axId val="502014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14928"/>
        <c:crosses val="autoZero"/>
        <c:auto val="1"/>
        <c:lblAlgn val="ctr"/>
        <c:lblOffset val="100"/>
        <c:noMultiLvlLbl val="0"/>
      </c:catAx>
      <c:valAx>
        <c:axId val="502014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14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'363339'!$G$13</c:f>
              <c:strCache>
                <c:ptCount val="1"/>
                <c:pt idx="0">
                  <c:v>Consumo de energía eléctrica por  empleado (kWh /Nº empleados)</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1.0400087212471383</c:v>
                </c:pt>
                <c:pt idx="1">
                  <c:v>1.7202659980377193</c:v>
                </c:pt>
                <c:pt idx="2">
                  <c:v>2.5378829172571677</c:v>
                </c:pt>
                <c:pt idx="3">
                  <c:v>1.9819034121879429</c:v>
                </c:pt>
                <c:pt idx="4">
                  <c:v>2.0669355717867655</c:v>
                </c:pt>
                <c:pt idx="5">
                  <c:v>145.02707947236453</c:v>
                </c:pt>
                <c:pt idx="6">
                  <c:v>0.8110759838656928</c:v>
                </c:pt>
                <c:pt idx="7">
                  <c:v>2.1061811839092992</c:v>
                </c:pt>
                <c:pt idx="8">
                  <c:v>2.0211490243104766</c:v>
                </c:pt>
                <c:pt idx="9">
                  <c:v>2.0407718303717433</c:v>
                </c:pt>
                <c:pt idx="10">
                  <c:v>2.3678185980595226</c:v>
                </c:pt>
                <c:pt idx="11">
                  <c:v>1.1708274283222502</c:v>
                </c:pt>
              </c:numCache>
            </c:numRef>
          </c:val>
          <c:extLst>
            <c:ext xmlns:c16="http://schemas.microsoft.com/office/drawing/2014/chart" uri="{C3380CC4-5D6E-409C-BE32-E72D297353CC}">
              <c16:uniqueId val="{00000000-BB3F-4DB9-A98D-17EE1B0E6BC6}"/>
            </c:ext>
          </c:extLst>
        </c:ser>
        <c:dLbls>
          <c:showLegendKey val="0"/>
          <c:showVal val="0"/>
          <c:showCatName val="0"/>
          <c:showSerName val="0"/>
          <c:showPercent val="0"/>
          <c:showBubbleSize val="0"/>
        </c:dLbls>
        <c:gapWidth val="150"/>
        <c:overlap val="100"/>
        <c:axId val="502015776"/>
        <c:axId val="502016200"/>
      </c:barChart>
      <c:catAx>
        <c:axId val="502015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16200"/>
        <c:crosses val="autoZero"/>
        <c:auto val="1"/>
        <c:lblAlgn val="ctr"/>
        <c:lblOffset val="100"/>
        <c:noMultiLvlLbl val="0"/>
      </c:catAx>
      <c:valAx>
        <c:axId val="502016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15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'363339'!$H$13</c:f>
              <c:strCache>
                <c:ptCount val="1"/>
                <c:pt idx="0">
                  <c:v>Consumo de energía eléctrica por área física        (kWh/ m2)</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7F-4F75-84A0-F7E5DF45EC21}"/>
            </c:ext>
          </c:extLst>
        </c:ser>
        <c:dLbls>
          <c:showLegendKey val="0"/>
          <c:showVal val="0"/>
          <c:showCatName val="0"/>
          <c:showSerName val="0"/>
          <c:showPercent val="0"/>
          <c:showBubbleSize val="0"/>
        </c:dLbls>
        <c:gapWidth val="150"/>
        <c:overlap val="100"/>
        <c:axId val="502017048"/>
        <c:axId val="502017472"/>
      </c:barChart>
      <c:catAx>
        <c:axId val="502017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17472"/>
        <c:crosses val="autoZero"/>
        <c:auto val="1"/>
        <c:lblAlgn val="ctr"/>
        <c:lblOffset val="100"/>
        <c:noMultiLvlLbl val="0"/>
      </c:catAx>
      <c:valAx>
        <c:axId val="50201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17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'363337'!$B$12:$B$13</c:f>
              <c:strCache>
                <c:ptCount val="2"/>
                <c:pt idx="0">
                  <c:v>Energía     (kWh)</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1143</c:v>
                </c:pt>
                <c:pt idx="1">
                  <c:v>1332</c:v>
                </c:pt>
                <c:pt idx="2">
                  <c:v>1898</c:v>
                </c:pt>
                <c:pt idx="3">
                  <c:v>1705</c:v>
                </c:pt>
                <c:pt idx="4">
                  <c:v>2111</c:v>
                </c:pt>
                <c:pt idx="5">
                  <c:v>2331</c:v>
                </c:pt>
                <c:pt idx="6">
                  <c:v>1705</c:v>
                </c:pt>
                <c:pt idx="7">
                  <c:v>2408</c:v>
                </c:pt>
                <c:pt idx="8">
                  <c:v>3011</c:v>
                </c:pt>
                <c:pt idx="9">
                  <c:v>2299</c:v>
                </c:pt>
                <c:pt idx="10">
                  <c:v>1661</c:v>
                </c:pt>
                <c:pt idx="11">
                  <c:v>1435</c:v>
                </c:pt>
              </c:numCache>
            </c:numRef>
          </c:val>
          <c:extLst>
            <c:ext xmlns:c16="http://schemas.microsoft.com/office/drawing/2014/chart" uri="{C3380CC4-5D6E-409C-BE32-E72D297353CC}">
              <c16:uniqueId val="{00000000-2EFC-4777-A13A-9A2E860F14E0}"/>
            </c:ext>
          </c:extLst>
        </c:ser>
        <c:dLbls>
          <c:showLegendKey val="0"/>
          <c:showVal val="0"/>
          <c:showCatName val="0"/>
          <c:showSerName val="0"/>
          <c:showPercent val="0"/>
          <c:showBubbleSize val="0"/>
        </c:dLbls>
        <c:gapWidth val="150"/>
        <c:overlap val="100"/>
        <c:axId val="502019592"/>
        <c:axId val="502020016"/>
      </c:barChart>
      <c:catAx>
        <c:axId val="502019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20016"/>
        <c:crosses val="autoZero"/>
        <c:auto val="1"/>
        <c:lblAlgn val="ctr"/>
        <c:lblOffset val="100"/>
        <c:noMultiLvlLbl val="0"/>
      </c:catAx>
      <c:valAx>
        <c:axId val="502020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19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'363337'!$C$12:$C$13</c:f>
              <c:strCache>
                <c:ptCount val="2"/>
                <c:pt idx="0">
                  <c:v>Demanda máxima       (kW)</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CAC-4EC5-8211-FDA34D6F5C2B}"/>
            </c:ext>
          </c:extLst>
        </c:ser>
        <c:dLbls>
          <c:showLegendKey val="0"/>
          <c:showVal val="0"/>
          <c:showCatName val="0"/>
          <c:showSerName val="0"/>
          <c:showPercent val="0"/>
          <c:showBubbleSize val="0"/>
        </c:dLbls>
        <c:gapWidth val="150"/>
        <c:overlap val="100"/>
        <c:axId val="502020864"/>
        <c:axId val="502021288"/>
      </c:barChart>
      <c:catAx>
        <c:axId val="502020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21288"/>
        <c:crosses val="autoZero"/>
        <c:auto val="1"/>
        <c:lblAlgn val="ctr"/>
        <c:lblOffset val="100"/>
        <c:noMultiLvlLbl val="0"/>
      </c:catAx>
      <c:valAx>
        <c:axId val="502021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20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76725</c:v>
                </c:pt>
                <c:pt idx="1">
                  <c:v>100495</c:v>
                </c:pt>
                <c:pt idx="2">
                  <c:v>143017</c:v>
                </c:pt>
                <c:pt idx="3">
                  <c:v>129342</c:v>
                </c:pt>
                <c:pt idx="4">
                  <c:v>161074</c:v>
                </c:pt>
                <c:pt idx="5">
                  <c:v>177634</c:v>
                </c:pt>
                <c:pt idx="6" formatCode="&quot;₡&quot;#,##0">
                  <c:v>133753</c:v>
                </c:pt>
                <c:pt idx="7" formatCode="&quot;₡&quot;#,##0">
                  <c:v>193613</c:v>
                </c:pt>
                <c:pt idx="8" formatCode="&quot;₡&quot;#,##0">
                  <c:v>241524</c:v>
                </c:pt>
                <c:pt idx="9" formatCode="&quot;₡&quot;#,##0">
                  <c:v>179525</c:v>
                </c:pt>
                <c:pt idx="10" formatCode="&quot;₡&quot;#,##0">
                  <c:v>124693</c:v>
                </c:pt>
                <c:pt idx="11" formatCode="&quot;₡&quot;#,##0">
                  <c:v>107727</c:v>
                </c:pt>
              </c:numCache>
            </c:numRef>
          </c:val>
          <c:extLst>
            <c:ext xmlns:c16="http://schemas.microsoft.com/office/drawing/2014/chart" uri="{C3380CC4-5D6E-409C-BE32-E72D297353CC}">
              <c16:uniqueId val="{00000000-E0B5-436D-87F2-11D073C3A4C1}"/>
            </c:ext>
          </c:extLst>
        </c:ser>
        <c:dLbls>
          <c:showLegendKey val="0"/>
          <c:showVal val="0"/>
          <c:showCatName val="0"/>
          <c:showSerName val="0"/>
          <c:showPercent val="0"/>
          <c:showBubbleSize val="0"/>
        </c:dLbls>
        <c:gapWidth val="150"/>
        <c:overlap val="100"/>
        <c:axId val="502022136"/>
        <c:axId val="502022560"/>
      </c:barChart>
      <c:catAx>
        <c:axId val="502022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22560"/>
        <c:crosses val="autoZero"/>
        <c:auto val="1"/>
        <c:lblAlgn val="ctr"/>
        <c:lblOffset val="100"/>
        <c:noMultiLvlLbl val="0"/>
      </c:catAx>
      <c:valAx>
        <c:axId val="502022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22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0.12460481848904394</c:v>
                </c:pt>
                <c:pt idx="1">
                  <c:v>0.14520876485337403</c:v>
                </c:pt>
                <c:pt idx="2">
                  <c:v>0.20691158835713508</c:v>
                </c:pt>
                <c:pt idx="3">
                  <c:v>0.18587157963588793</c:v>
                </c:pt>
                <c:pt idx="4">
                  <c:v>0.23013190886296742</c:v>
                </c:pt>
                <c:pt idx="5">
                  <c:v>0.25411533849340456</c:v>
                </c:pt>
                <c:pt idx="6">
                  <c:v>0.18587157963588793</c:v>
                </c:pt>
                <c:pt idx="7">
                  <c:v>0.26250953886405753</c:v>
                </c:pt>
                <c:pt idx="8">
                  <c:v>0.32824593916930123</c:v>
                </c:pt>
                <c:pt idx="9">
                  <c:v>0.25062683963806826</c:v>
                </c:pt>
                <c:pt idx="10">
                  <c:v>0.18107489370980051</c:v>
                </c:pt>
                <c:pt idx="11">
                  <c:v>0.15643737054398779</c:v>
                </c:pt>
              </c:numCache>
            </c:numRef>
          </c:val>
          <c:extLst>
            <c:ext xmlns:c16="http://schemas.microsoft.com/office/drawing/2014/chart" uri="{C3380CC4-5D6E-409C-BE32-E72D297353CC}">
              <c16:uniqueId val="{00000000-F0CE-4427-B52A-A653B201FEA0}"/>
            </c:ext>
          </c:extLst>
        </c:ser>
        <c:dLbls>
          <c:showLegendKey val="0"/>
          <c:showVal val="0"/>
          <c:showCatName val="0"/>
          <c:showSerName val="0"/>
          <c:showPercent val="0"/>
          <c:showBubbleSize val="0"/>
        </c:dLbls>
        <c:gapWidth val="150"/>
        <c:overlap val="100"/>
        <c:axId val="502023408"/>
        <c:axId val="502023832"/>
      </c:barChart>
      <c:catAx>
        <c:axId val="502023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23832"/>
        <c:crosses val="autoZero"/>
        <c:auto val="1"/>
        <c:lblAlgn val="ctr"/>
        <c:lblOffset val="100"/>
        <c:noMultiLvlLbl val="0"/>
      </c:catAx>
      <c:valAx>
        <c:axId val="502023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23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1DD-4BB1-81CC-F4B3648786FE}"/>
            </c:ext>
          </c:extLst>
        </c:ser>
        <c:dLbls>
          <c:showLegendKey val="0"/>
          <c:showVal val="0"/>
          <c:showCatName val="0"/>
          <c:showSerName val="0"/>
          <c:showPercent val="0"/>
          <c:showBubbleSize val="0"/>
        </c:dLbls>
        <c:gapWidth val="150"/>
        <c:overlap val="100"/>
        <c:axId val="418140232"/>
        <c:axId val="418188144"/>
      </c:barChart>
      <c:catAx>
        <c:axId val="418140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88144"/>
        <c:crosses val="autoZero"/>
        <c:auto val="1"/>
        <c:lblAlgn val="ctr"/>
        <c:lblOffset val="100"/>
        <c:noMultiLvlLbl val="0"/>
      </c:catAx>
      <c:valAx>
        <c:axId val="418188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0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56D-41F6-AAB7-5AA03BE8A2A2}"/>
            </c:ext>
          </c:extLst>
        </c:ser>
        <c:dLbls>
          <c:showLegendKey val="0"/>
          <c:showVal val="0"/>
          <c:showCatName val="0"/>
          <c:showSerName val="0"/>
          <c:showPercent val="0"/>
          <c:showBubbleSize val="0"/>
        </c:dLbls>
        <c:gapWidth val="150"/>
        <c:overlap val="100"/>
        <c:axId val="415879464"/>
        <c:axId val="415879888"/>
      </c:barChart>
      <c:catAx>
        <c:axId val="415879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79888"/>
        <c:crosses val="autoZero"/>
        <c:auto val="1"/>
        <c:lblAlgn val="ctr"/>
        <c:lblOffset val="100"/>
        <c:noMultiLvlLbl val="0"/>
      </c:catAx>
      <c:valAx>
        <c:axId val="415879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879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14-4A13-B0A8-6669ACF3F16C}"/>
            </c:ext>
          </c:extLst>
        </c:ser>
        <c:dLbls>
          <c:showLegendKey val="0"/>
          <c:showVal val="0"/>
          <c:showCatName val="0"/>
          <c:showSerName val="0"/>
          <c:showPercent val="0"/>
          <c:showBubbleSize val="0"/>
        </c:dLbls>
        <c:gapWidth val="150"/>
        <c:overlap val="100"/>
        <c:axId val="502024680"/>
        <c:axId val="502025104"/>
      </c:barChart>
      <c:catAx>
        <c:axId val="502024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25104"/>
        <c:crosses val="autoZero"/>
        <c:auto val="1"/>
        <c:lblAlgn val="ctr"/>
        <c:lblOffset val="100"/>
        <c:noMultiLvlLbl val="0"/>
      </c:catAx>
      <c:valAx>
        <c:axId val="502025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24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2636</c:v>
                </c:pt>
                <c:pt idx="1">
                  <c:v>3397</c:v>
                </c:pt>
                <c:pt idx="2">
                  <c:v>4405</c:v>
                </c:pt>
                <c:pt idx="3">
                  <c:v>4122</c:v>
                </c:pt>
                <c:pt idx="4">
                  <c:v>4622</c:v>
                </c:pt>
                <c:pt idx="5">
                  <c:v>4906</c:v>
                </c:pt>
                <c:pt idx="6">
                  <c:v>3871</c:v>
                </c:pt>
                <c:pt idx="7">
                  <c:v>4699</c:v>
                </c:pt>
                <c:pt idx="8">
                  <c:v>5988</c:v>
                </c:pt>
                <c:pt idx="9">
                  <c:v>5904</c:v>
                </c:pt>
                <c:pt idx="10">
                  <c:v>3607</c:v>
                </c:pt>
                <c:pt idx="11">
                  <c:v>1561</c:v>
                </c:pt>
              </c:numCache>
            </c:numRef>
          </c:val>
          <c:extLst>
            <c:ext xmlns:c16="http://schemas.microsoft.com/office/drawing/2014/chart" uri="{C3380CC4-5D6E-409C-BE32-E72D297353CC}">
              <c16:uniqueId val="{00000000-6169-4419-AD2A-90F6F1F8C1F5}"/>
            </c:ext>
          </c:extLst>
        </c:ser>
        <c:dLbls>
          <c:showLegendKey val="0"/>
          <c:showVal val="0"/>
          <c:showCatName val="0"/>
          <c:showSerName val="0"/>
          <c:showPercent val="0"/>
          <c:showBubbleSize val="0"/>
        </c:dLbls>
        <c:gapWidth val="150"/>
        <c:overlap val="100"/>
        <c:axId val="509756784"/>
        <c:axId val="509757208"/>
      </c:barChart>
      <c:catAx>
        <c:axId val="509756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57208"/>
        <c:crosses val="autoZero"/>
        <c:auto val="1"/>
        <c:lblAlgn val="ctr"/>
        <c:lblOffset val="100"/>
        <c:noMultiLvlLbl val="0"/>
      </c:catAx>
      <c:valAx>
        <c:axId val="509757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56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pt idx="0">
                  <c:v>9.9499999999999993</c:v>
                </c:pt>
                <c:pt idx="1">
                  <c:v>24.494</c:v>
                </c:pt>
                <c:pt idx="2">
                  <c:v>25.405000000000001</c:v>
                </c:pt>
                <c:pt idx="3">
                  <c:v>27.244</c:v>
                </c:pt>
                <c:pt idx="4">
                  <c:v>28.692</c:v>
                </c:pt>
                <c:pt idx="5">
                  <c:v>18.068000000000001</c:v>
                </c:pt>
                <c:pt idx="6">
                  <c:v>13.250999999999999</c:v>
                </c:pt>
                <c:pt idx="7">
                  <c:v>28.158999999999999</c:v>
                </c:pt>
                <c:pt idx="8">
                  <c:v>30.585000000000001</c:v>
                </c:pt>
                <c:pt idx="9">
                  <c:v>30.83</c:v>
                </c:pt>
                <c:pt idx="10">
                  <c:v>25.506</c:v>
                </c:pt>
                <c:pt idx="11">
                  <c:v>10.09</c:v>
                </c:pt>
              </c:numCache>
            </c:numRef>
          </c:val>
          <c:extLst>
            <c:ext xmlns:c16="http://schemas.microsoft.com/office/drawing/2014/chart" uri="{C3380CC4-5D6E-409C-BE32-E72D297353CC}">
              <c16:uniqueId val="{00000000-771D-491A-8EB2-B60BB3F51EF6}"/>
            </c:ext>
          </c:extLst>
        </c:ser>
        <c:dLbls>
          <c:showLegendKey val="0"/>
          <c:showVal val="0"/>
          <c:showCatName val="0"/>
          <c:showSerName val="0"/>
          <c:showPercent val="0"/>
          <c:showBubbleSize val="0"/>
        </c:dLbls>
        <c:gapWidth val="150"/>
        <c:overlap val="100"/>
        <c:axId val="509758056"/>
        <c:axId val="509758480"/>
      </c:barChart>
      <c:catAx>
        <c:axId val="509758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58480"/>
        <c:crosses val="autoZero"/>
        <c:auto val="1"/>
        <c:lblAlgn val="ctr"/>
        <c:lblOffset val="100"/>
        <c:noMultiLvlLbl val="0"/>
      </c:catAx>
      <c:valAx>
        <c:axId val="509758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58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181542.41</c:v>
                </c:pt>
                <c:pt idx="1">
                  <c:v>303200.25</c:v>
                </c:pt>
                <c:pt idx="2">
                  <c:v>353289.8</c:v>
                </c:pt>
                <c:pt idx="3">
                  <c:v>355385.48</c:v>
                </c:pt>
                <c:pt idx="4">
                  <c:v>388648.02</c:v>
                </c:pt>
                <c:pt idx="5">
                  <c:v>334369.49</c:v>
                </c:pt>
                <c:pt idx="6" formatCode="&quot;₡&quot;#,##0">
                  <c:v>266805.92</c:v>
                </c:pt>
                <c:pt idx="7" formatCode="&quot;₡&quot;#,##0">
                  <c:v>410267.08</c:v>
                </c:pt>
                <c:pt idx="8" formatCode="&quot;₡&quot;#,##0">
                  <c:v>487197.46</c:v>
                </c:pt>
                <c:pt idx="9" formatCode="&quot;₡&quot;#,##0">
                  <c:v>464349.03</c:v>
                </c:pt>
                <c:pt idx="10" formatCode="&quot;₡&quot;#,##0">
                  <c:v>317048.46000000002</c:v>
                </c:pt>
                <c:pt idx="11" formatCode="&quot;₡&quot;#,##0">
                  <c:v>190579.74</c:v>
                </c:pt>
              </c:numCache>
            </c:numRef>
          </c:val>
          <c:extLst>
            <c:ext xmlns:c16="http://schemas.microsoft.com/office/drawing/2014/chart" uri="{C3380CC4-5D6E-409C-BE32-E72D297353CC}">
              <c16:uniqueId val="{00000000-0ACC-4E6D-86B4-7B52D2AB7E1A}"/>
            </c:ext>
          </c:extLst>
        </c:ser>
        <c:dLbls>
          <c:showLegendKey val="0"/>
          <c:showVal val="0"/>
          <c:showCatName val="0"/>
          <c:showSerName val="0"/>
          <c:showPercent val="0"/>
          <c:showBubbleSize val="0"/>
        </c:dLbls>
        <c:gapWidth val="150"/>
        <c:overlap val="100"/>
        <c:axId val="509759328"/>
        <c:axId val="509759752"/>
      </c:barChart>
      <c:catAx>
        <c:axId val="509759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59752"/>
        <c:crosses val="autoZero"/>
        <c:auto val="1"/>
        <c:lblAlgn val="ctr"/>
        <c:lblOffset val="100"/>
        <c:noMultiLvlLbl val="0"/>
      </c:catAx>
      <c:valAx>
        <c:axId val="509759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59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0.28736509320832881</c:v>
                </c:pt>
                <c:pt idx="1">
                  <c:v>0.37032595661179546</c:v>
                </c:pt>
                <c:pt idx="2">
                  <c:v>0.48021367055488934</c:v>
                </c:pt>
                <c:pt idx="3">
                  <c:v>0.44936225880300884</c:v>
                </c:pt>
                <c:pt idx="4">
                  <c:v>0.50387005341763869</c:v>
                </c:pt>
                <c:pt idx="5">
                  <c:v>0.53483048075874851</c:v>
                </c:pt>
                <c:pt idx="6">
                  <c:v>0.42199934590646465</c:v>
                </c:pt>
                <c:pt idx="7">
                  <c:v>0.51226425378829177</c:v>
                </c:pt>
                <c:pt idx="8">
                  <c:v>0.65278534830480761</c:v>
                </c:pt>
                <c:pt idx="9">
                  <c:v>0.64362803880954977</c:v>
                </c:pt>
                <c:pt idx="10">
                  <c:v>0.39321923034994005</c:v>
                </c:pt>
                <c:pt idx="11">
                  <c:v>0.17017333478687452</c:v>
                </c:pt>
              </c:numCache>
            </c:numRef>
          </c:val>
          <c:extLst>
            <c:ext xmlns:c16="http://schemas.microsoft.com/office/drawing/2014/chart" uri="{C3380CC4-5D6E-409C-BE32-E72D297353CC}">
              <c16:uniqueId val="{00000000-7A12-4B00-8F44-9EE9B7B03408}"/>
            </c:ext>
          </c:extLst>
        </c:ser>
        <c:dLbls>
          <c:showLegendKey val="0"/>
          <c:showVal val="0"/>
          <c:showCatName val="0"/>
          <c:showSerName val="0"/>
          <c:showPercent val="0"/>
          <c:showBubbleSize val="0"/>
        </c:dLbls>
        <c:gapWidth val="150"/>
        <c:overlap val="100"/>
        <c:axId val="509760600"/>
        <c:axId val="509761024"/>
      </c:barChart>
      <c:catAx>
        <c:axId val="509760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1024"/>
        <c:crosses val="autoZero"/>
        <c:auto val="1"/>
        <c:lblAlgn val="ctr"/>
        <c:lblOffset val="100"/>
        <c:noMultiLvlLbl val="0"/>
      </c:catAx>
      <c:valAx>
        <c:axId val="509761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0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58F-420B-A908-6E548A6251C0}"/>
            </c:ext>
          </c:extLst>
        </c:ser>
        <c:dLbls>
          <c:showLegendKey val="0"/>
          <c:showVal val="0"/>
          <c:showCatName val="0"/>
          <c:showSerName val="0"/>
          <c:showPercent val="0"/>
          <c:showBubbleSize val="0"/>
        </c:dLbls>
        <c:gapWidth val="150"/>
        <c:overlap val="100"/>
        <c:axId val="509761872"/>
        <c:axId val="509762296"/>
      </c:barChart>
      <c:catAx>
        <c:axId val="509761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2296"/>
        <c:crosses val="autoZero"/>
        <c:auto val="1"/>
        <c:lblAlgn val="ctr"/>
        <c:lblOffset val="100"/>
        <c:noMultiLvlLbl val="0"/>
      </c:catAx>
      <c:valAx>
        <c:axId val="509762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1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125300</c:v>
                </c:pt>
                <c:pt idx="1">
                  <c:v>168700</c:v>
                </c:pt>
                <c:pt idx="2">
                  <c:v>201600</c:v>
                </c:pt>
                <c:pt idx="3">
                  <c:v>180600</c:v>
                </c:pt>
                <c:pt idx="4">
                  <c:v>186200</c:v>
                </c:pt>
                <c:pt idx="5">
                  <c:v>210700</c:v>
                </c:pt>
                <c:pt idx="6">
                  <c:v>142800</c:v>
                </c:pt>
                <c:pt idx="7">
                  <c:v>203000</c:v>
                </c:pt>
                <c:pt idx="8">
                  <c:v>199500</c:v>
                </c:pt>
                <c:pt idx="9">
                  <c:v>211400</c:v>
                </c:pt>
                <c:pt idx="10">
                  <c:v>219800</c:v>
                </c:pt>
                <c:pt idx="11">
                  <c:v>198100</c:v>
                </c:pt>
              </c:numCache>
            </c:numRef>
          </c:val>
          <c:extLst>
            <c:ext xmlns:c16="http://schemas.microsoft.com/office/drawing/2014/chart" uri="{C3380CC4-5D6E-409C-BE32-E72D297353CC}">
              <c16:uniqueId val="{00000000-E36C-4AD6-A61F-2847D27D14B8}"/>
            </c:ext>
          </c:extLst>
        </c:ser>
        <c:dLbls>
          <c:showLegendKey val="0"/>
          <c:showVal val="0"/>
          <c:showCatName val="0"/>
          <c:showSerName val="0"/>
          <c:showPercent val="0"/>
          <c:showBubbleSize val="0"/>
        </c:dLbls>
        <c:gapWidth val="150"/>
        <c:overlap val="100"/>
        <c:axId val="509764416"/>
        <c:axId val="509764840"/>
      </c:barChart>
      <c:catAx>
        <c:axId val="509764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4840"/>
        <c:crosses val="autoZero"/>
        <c:auto val="1"/>
        <c:lblAlgn val="ctr"/>
        <c:lblOffset val="100"/>
        <c:noMultiLvlLbl val="0"/>
      </c:catAx>
      <c:valAx>
        <c:axId val="509764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4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pt idx="0">
                  <c:v>348.6</c:v>
                </c:pt>
                <c:pt idx="1">
                  <c:v>480.9</c:v>
                </c:pt>
                <c:pt idx="2">
                  <c:v>614.6</c:v>
                </c:pt>
                <c:pt idx="3">
                  <c:v>527.1</c:v>
                </c:pt>
                <c:pt idx="4">
                  <c:v>568.4</c:v>
                </c:pt>
                <c:pt idx="5">
                  <c:v>590.79999999999995</c:v>
                </c:pt>
                <c:pt idx="6">
                  <c:v>541.1</c:v>
                </c:pt>
                <c:pt idx="7">
                  <c:v>545.29999999999995</c:v>
                </c:pt>
                <c:pt idx="8">
                  <c:v>542.5</c:v>
                </c:pt>
                <c:pt idx="9">
                  <c:v>579.6</c:v>
                </c:pt>
                <c:pt idx="10">
                  <c:v>592.20000000000005</c:v>
                </c:pt>
                <c:pt idx="11">
                  <c:v>565.6</c:v>
                </c:pt>
              </c:numCache>
            </c:numRef>
          </c:val>
          <c:extLst>
            <c:ext xmlns:c16="http://schemas.microsoft.com/office/drawing/2014/chart" uri="{C3380CC4-5D6E-409C-BE32-E72D297353CC}">
              <c16:uniqueId val="{00000000-6E01-4C4D-BC7B-B3F68D764270}"/>
            </c:ext>
          </c:extLst>
        </c:ser>
        <c:dLbls>
          <c:showLegendKey val="0"/>
          <c:showVal val="0"/>
          <c:showCatName val="0"/>
          <c:showSerName val="0"/>
          <c:showPercent val="0"/>
          <c:showBubbleSize val="0"/>
        </c:dLbls>
        <c:gapWidth val="150"/>
        <c:overlap val="100"/>
        <c:axId val="509765688"/>
        <c:axId val="509766112"/>
      </c:barChart>
      <c:catAx>
        <c:axId val="509765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6112"/>
        <c:crosses val="autoZero"/>
        <c:auto val="1"/>
        <c:lblAlgn val="ctr"/>
        <c:lblOffset val="100"/>
        <c:noMultiLvlLbl val="0"/>
      </c:catAx>
      <c:valAx>
        <c:axId val="509766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5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6966080.3700000001</c:v>
                </c:pt>
                <c:pt idx="1">
                  <c:v>10063686.199999999</c:v>
                </c:pt>
                <c:pt idx="2">
                  <c:v>12244430.300000001</c:v>
                </c:pt>
                <c:pt idx="3">
                  <c:v>10935080.630000001</c:v>
                </c:pt>
                <c:pt idx="4">
                  <c:v>11483804.220000001</c:v>
                </c:pt>
                <c:pt idx="5">
                  <c:v>12644096.67</c:v>
                </c:pt>
                <c:pt idx="6" formatCode="&quot;₡&quot;#,##0">
                  <c:v>9840109.9800000004</c:v>
                </c:pt>
                <c:pt idx="7" formatCode="&quot;₡&quot;#,##0">
                  <c:v>12704034.15</c:v>
                </c:pt>
                <c:pt idx="8" formatCode="&quot;₡&quot;#,##0">
                  <c:v>12531753.050000001</c:v>
                </c:pt>
                <c:pt idx="9" formatCode="&quot;₡&quot;#,##0">
                  <c:v>12733740.34</c:v>
                </c:pt>
                <c:pt idx="10" formatCode="&quot;₡&quot;#,##0">
                  <c:v>12776213.939999999</c:v>
                </c:pt>
                <c:pt idx="11" formatCode="&quot;₡&quot;#,##0">
                  <c:v>11727171.26</c:v>
                </c:pt>
              </c:numCache>
            </c:numRef>
          </c:val>
          <c:extLst>
            <c:ext xmlns:c16="http://schemas.microsoft.com/office/drawing/2014/chart" uri="{C3380CC4-5D6E-409C-BE32-E72D297353CC}">
              <c16:uniqueId val="{00000000-3E0E-46C9-8D0B-9F92903C80EA}"/>
            </c:ext>
          </c:extLst>
        </c:ser>
        <c:dLbls>
          <c:showLegendKey val="0"/>
          <c:showVal val="0"/>
          <c:showCatName val="0"/>
          <c:showSerName val="0"/>
          <c:showPercent val="0"/>
          <c:showBubbleSize val="0"/>
        </c:dLbls>
        <c:gapWidth val="150"/>
        <c:overlap val="100"/>
        <c:axId val="509766960"/>
        <c:axId val="509767384"/>
      </c:barChart>
      <c:catAx>
        <c:axId val="509766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7384"/>
        <c:crosses val="autoZero"/>
        <c:auto val="1"/>
        <c:lblAlgn val="ctr"/>
        <c:lblOffset val="100"/>
        <c:noMultiLvlLbl val="0"/>
      </c:catAx>
      <c:valAx>
        <c:axId val="509767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6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13.65965333042625</c:v>
                </c:pt>
                <c:pt idx="1">
                  <c:v>18.390929902976126</c:v>
                </c:pt>
                <c:pt idx="2">
                  <c:v>21.977542788618774</c:v>
                </c:pt>
                <c:pt idx="3">
                  <c:v>19.688215414804318</c:v>
                </c:pt>
                <c:pt idx="4">
                  <c:v>20.298702714488172</c:v>
                </c:pt>
                <c:pt idx="5">
                  <c:v>22.969584650605036</c:v>
                </c:pt>
                <c:pt idx="6">
                  <c:v>15.567426141938297</c:v>
                </c:pt>
                <c:pt idx="7">
                  <c:v>22.130164613539737</c:v>
                </c:pt>
                <c:pt idx="8">
                  <c:v>21.748610051237328</c:v>
                </c:pt>
                <c:pt idx="9">
                  <c:v>23.045895563065518</c:v>
                </c:pt>
                <c:pt idx="10">
                  <c:v>23.961626512591302</c:v>
                </c:pt>
                <c:pt idx="11">
                  <c:v>21.595988226316365</c:v>
                </c:pt>
              </c:numCache>
            </c:numRef>
          </c:val>
          <c:extLst>
            <c:ext xmlns:c16="http://schemas.microsoft.com/office/drawing/2014/chart" uri="{C3380CC4-5D6E-409C-BE32-E72D297353CC}">
              <c16:uniqueId val="{00000000-A23E-4FAB-986A-5A05DE85CA83}"/>
            </c:ext>
          </c:extLst>
        </c:ser>
        <c:dLbls>
          <c:showLegendKey val="0"/>
          <c:showVal val="0"/>
          <c:showCatName val="0"/>
          <c:showSerName val="0"/>
          <c:showPercent val="0"/>
          <c:showBubbleSize val="0"/>
        </c:dLbls>
        <c:gapWidth val="150"/>
        <c:overlap val="100"/>
        <c:axId val="509768232"/>
        <c:axId val="509768656"/>
      </c:barChart>
      <c:catAx>
        <c:axId val="509768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8656"/>
        <c:crosses val="autoZero"/>
        <c:auto val="1"/>
        <c:lblAlgn val="ctr"/>
        <c:lblOffset val="100"/>
        <c:noMultiLvlLbl val="0"/>
      </c:catAx>
      <c:valAx>
        <c:axId val="509768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8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896</c:v>
                </c:pt>
                <c:pt idx="2">
                  <c:v>669</c:v>
                </c:pt>
                <c:pt idx="3">
                  <c:v>736</c:v>
                </c:pt>
                <c:pt idx="4">
                  <c:v>772</c:v>
                </c:pt>
                <c:pt idx="5">
                  <c:v>882</c:v>
                </c:pt>
                <c:pt idx="6">
                  <c:v>859</c:v>
                </c:pt>
                <c:pt idx="7">
                  <c:v>820</c:v>
                </c:pt>
                <c:pt idx="8">
                  <c:v>819</c:v>
                </c:pt>
                <c:pt idx="9">
                  <c:v>822</c:v>
                </c:pt>
                <c:pt idx="10">
                  <c:v>964</c:v>
                </c:pt>
                <c:pt idx="11">
                  <c:v>886</c:v>
                </c:pt>
                <c:pt idx="12">
                  <c:v>808</c:v>
                </c:pt>
              </c:numCache>
            </c:numRef>
          </c:val>
          <c:extLst>
            <c:ext xmlns:c16="http://schemas.microsoft.com/office/drawing/2014/chart" uri="{C3380CC4-5D6E-409C-BE32-E72D297353CC}">
              <c16:uniqueId val="{00000000-D4A8-4092-B61A-6C6966C34F8C}"/>
            </c:ext>
          </c:extLst>
        </c:ser>
        <c:dLbls>
          <c:showLegendKey val="0"/>
          <c:showVal val="0"/>
          <c:showCatName val="0"/>
          <c:showSerName val="0"/>
          <c:showPercent val="0"/>
          <c:showBubbleSize val="0"/>
        </c:dLbls>
        <c:gapWidth val="150"/>
        <c:overlap val="100"/>
        <c:axId val="415882432"/>
        <c:axId val="415882856"/>
      </c:barChart>
      <c:catAx>
        <c:axId val="415882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82856"/>
        <c:crosses val="autoZero"/>
        <c:auto val="1"/>
        <c:lblAlgn val="ctr"/>
        <c:lblOffset val="100"/>
        <c:noMultiLvlLbl val="0"/>
      </c:catAx>
      <c:valAx>
        <c:axId val="415882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882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B9-4693-81D3-376A4EF73CB3}"/>
            </c:ext>
          </c:extLst>
        </c:ser>
        <c:dLbls>
          <c:showLegendKey val="0"/>
          <c:showVal val="0"/>
          <c:showCatName val="0"/>
          <c:showSerName val="0"/>
          <c:showPercent val="0"/>
          <c:showBubbleSize val="0"/>
        </c:dLbls>
        <c:gapWidth val="150"/>
        <c:overlap val="100"/>
        <c:axId val="509769504"/>
        <c:axId val="509769928"/>
      </c:barChart>
      <c:catAx>
        <c:axId val="509769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9928"/>
        <c:crosses val="autoZero"/>
        <c:auto val="1"/>
        <c:lblAlgn val="ctr"/>
        <c:lblOffset val="100"/>
        <c:noMultiLvlLbl val="0"/>
      </c:catAx>
      <c:valAx>
        <c:axId val="509769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9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110</c:v>
                </c:pt>
                <c:pt idx="1">
                  <c:v>117</c:v>
                </c:pt>
                <c:pt idx="2">
                  <c:v>120</c:v>
                </c:pt>
                <c:pt idx="3">
                  <c:v>271</c:v>
                </c:pt>
                <c:pt idx="4">
                  <c:v>219</c:v>
                </c:pt>
                <c:pt idx="5">
                  <c:v>251</c:v>
                </c:pt>
                <c:pt idx="6">
                  <c:v>192</c:v>
                </c:pt>
                <c:pt idx="7">
                  <c:v>213</c:v>
                </c:pt>
                <c:pt idx="8">
                  <c:v>197</c:v>
                </c:pt>
                <c:pt idx="9">
                  <c:v>197</c:v>
                </c:pt>
                <c:pt idx="10">
                  <c:v>169</c:v>
                </c:pt>
                <c:pt idx="11">
                  <c:v>47</c:v>
                </c:pt>
              </c:numCache>
            </c:numRef>
          </c:val>
          <c:extLst>
            <c:ext xmlns:c16="http://schemas.microsoft.com/office/drawing/2014/chart" uri="{C3380CC4-5D6E-409C-BE32-E72D297353CC}">
              <c16:uniqueId val="{00000000-878D-4D35-AB1D-2287CC0CCC64}"/>
            </c:ext>
          </c:extLst>
        </c:ser>
        <c:dLbls>
          <c:showLegendKey val="0"/>
          <c:showVal val="0"/>
          <c:showCatName val="0"/>
          <c:showSerName val="0"/>
          <c:showPercent val="0"/>
          <c:showBubbleSize val="0"/>
        </c:dLbls>
        <c:gapWidth val="150"/>
        <c:overlap val="100"/>
        <c:axId val="509772472"/>
        <c:axId val="509772896"/>
      </c:barChart>
      <c:catAx>
        <c:axId val="509772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72896"/>
        <c:crosses val="autoZero"/>
        <c:auto val="1"/>
        <c:lblAlgn val="ctr"/>
        <c:lblOffset val="100"/>
        <c:noMultiLvlLbl val="0"/>
      </c:catAx>
      <c:valAx>
        <c:axId val="509772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72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BC-4DF7-8155-18A38C7F5050}"/>
            </c:ext>
          </c:extLst>
        </c:ser>
        <c:dLbls>
          <c:showLegendKey val="0"/>
          <c:showVal val="0"/>
          <c:showCatName val="0"/>
          <c:showSerName val="0"/>
          <c:showPercent val="0"/>
          <c:showBubbleSize val="0"/>
        </c:dLbls>
        <c:gapWidth val="150"/>
        <c:overlap val="100"/>
        <c:axId val="509773744"/>
        <c:axId val="509774168"/>
      </c:barChart>
      <c:catAx>
        <c:axId val="509773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74168"/>
        <c:crosses val="autoZero"/>
        <c:auto val="1"/>
        <c:lblAlgn val="ctr"/>
        <c:lblOffset val="100"/>
        <c:noMultiLvlLbl val="0"/>
      </c:catAx>
      <c:valAx>
        <c:axId val="509774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73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"₡"#,##0.00;[Red]\-"₡"#,##0.00</c:formatCode>
                <c:ptCount val="12"/>
                <c:pt idx="0">
                  <c:v>7384</c:v>
                </c:pt>
                <c:pt idx="1">
                  <c:v>8827</c:v>
                </c:pt>
                <c:pt idx="2">
                  <c:v>9054</c:v>
                </c:pt>
                <c:pt idx="3">
                  <c:v>20558</c:v>
                </c:pt>
                <c:pt idx="4">
                  <c:v>16757</c:v>
                </c:pt>
                <c:pt idx="5">
                  <c:v>19205</c:v>
                </c:pt>
                <c:pt idx="6">
                  <c:v>15062</c:v>
                </c:pt>
                <c:pt idx="7">
                  <c:v>17202</c:v>
                </c:pt>
                <c:pt idx="8">
                  <c:v>15910</c:v>
                </c:pt>
                <c:pt idx="9" formatCode="&quot;₡&quot;#,##0">
                  <c:v>15443</c:v>
                </c:pt>
                <c:pt idx="10" formatCode="&quot;₡&quot;#,##0">
                  <c:v>12687</c:v>
                </c:pt>
                <c:pt idx="11" formatCode="&quot;₡&quot;#,##0">
                  <c:v>19471</c:v>
                </c:pt>
              </c:numCache>
            </c:numRef>
          </c:val>
          <c:extLst>
            <c:ext xmlns:c16="http://schemas.microsoft.com/office/drawing/2014/chart" uri="{C3380CC4-5D6E-409C-BE32-E72D297353CC}">
              <c16:uniqueId val="{00000000-1F20-4D81-B31C-7D9A46BD4779}"/>
            </c:ext>
          </c:extLst>
        </c:ser>
        <c:dLbls>
          <c:showLegendKey val="0"/>
          <c:showVal val="0"/>
          <c:showCatName val="0"/>
          <c:showSerName val="0"/>
          <c:showPercent val="0"/>
          <c:showBubbleSize val="0"/>
        </c:dLbls>
        <c:gapWidth val="150"/>
        <c:overlap val="100"/>
        <c:axId val="509775016"/>
        <c:axId val="509775440"/>
      </c:barChart>
      <c:catAx>
        <c:axId val="509775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75440"/>
        <c:crosses val="autoZero"/>
        <c:auto val="1"/>
        <c:lblAlgn val="ctr"/>
        <c:lblOffset val="100"/>
        <c:noMultiLvlLbl val="0"/>
      </c:catAx>
      <c:valAx>
        <c:axId val="509775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00;[Red]\-&quot;₡&quot;#,##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75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1.1991714815218575E-2</c:v>
                </c:pt>
                <c:pt idx="1">
                  <c:v>1.2754823939823395E-2</c:v>
                </c:pt>
                <c:pt idx="2">
                  <c:v>1.3081870707511174E-2</c:v>
                </c:pt>
                <c:pt idx="3">
                  <c:v>2.9543224681129403E-2</c:v>
                </c:pt>
                <c:pt idx="4">
                  <c:v>2.3874414041207891E-2</c:v>
                </c:pt>
                <c:pt idx="5">
                  <c:v>2.7362912896544207E-2</c:v>
                </c:pt>
                <c:pt idx="6">
                  <c:v>2.0930993132017878E-2</c:v>
                </c:pt>
                <c:pt idx="7">
                  <c:v>2.3220320505832334E-2</c:v>
                </c:pt>
                <c:pt idx="8">
                  <c:v>2.1476071078164176E-2</c:v>
                </c:pt>
                <c:pt idx="9">
                  <c:v>2.1476071078164176E-2</c:v>
                </c:pt>
                <c:pt idx="10">
                  <c:v>1.8423634579744903E-2</c:v>
                </c:pt>
                <c:pt idx="11">
                  <c:v>5.1237326937752098E-3</c:v>
                </c:pt>
              </c:numCache>
            </c:numRef>
          </c:val>
          <c:extLst>
            <c:ext xmlns:c16="http://schemas.microsoft.com/office/drawing/2014/chart" uri="{C3380CC4-5D6E-409C-BE32-E72D297353CC}">
              <c16:uniqueId val="{00000000-7607-4683-BBC1-2596D475B5D2}"/>
            </c:ext>
          </c:extLst>
        </c:ser>
        <c:dLbls>
          <c:showLegendKey val="0"/>
          <c:showVal val="0"/>
          <c:showCatName val="0"/>
          <c:showSerName val="0"/>
          <c:showPercent val="0"/>
          <c:showBubbleSize val="0"/>
        </c:dLbls>
        <c:gapWidth val="150"/>
        <c:overlap val="100"/>
        <c:axId val="509776288"/>
        <c:axId val="509776712"/>
      </c:barChart>
      <c:catAx>
        <c:axId val="509776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76712"/>
        <c:crosses val="autoZero"/>
        <c:auto val="1"/>
        <c:lblAlgn val="ctr"/>
        <c:lblOffset val="100"/>
        <c:noMultiLvlLbl val="0"/>
      </c:catAx>
      <c:valAx>
        <c:axId val="509776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76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B37-40AE-8813-E160E3C12AD9}"/>
            </c:ext>
          </c:extLst>
        </c:ser>
        <c:dLbls>
          <c:showLegendKey val="0"/>
          <c:showVal val="0"/>
          <c:showCatName val="0"/>
          <c:showSerName val="0"/>
          <c:showPercent val="0"/>
          <c:showBubbleSize val="0"/>
        </c:dLbls>
        <c:gapWidth val="150"/>
        <c:overlap val="100"/>
        <c:axId val="509777560"/>
        <c:axId val="509777984"/>
      </c:barChart>
      <c:catAx>
        <c:axId val="509777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77984"/>
        <c:crosses val="autoZero"/>
        <c:auto val="1"/>
        <c:lblAlgn val="ctr"/>
        <c:lblOffset val="100"/>
        <c:noMultiLvlLbl val="0"/>
      </c:catAx>
      <c:valAx>
        <c:axId val="509777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77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896</c:v>
                </c:pt>
                <c:pt idx="2">
                  <c:v>669</c:v>
                </c:pt>
                <c:pt idx="3">
                  <c:v>736</c:v>
                </c:pt>
                <c:pt idx="4">
                  <c:v>772</c:v>
                </c:pt>
                <c:pt idx="5">
                  <c:v>882</c:v>
                </c:pt>
                <c:pt idx="6">
                  <c:v>859</c:v>
                </c:pt>
                <c:pt idx="7">
                  <c:v>820</c:v>
                </c:pt>
                <c:pt idx="8">
                  <c:v>819</c:v>
                </c:pt>
                <c:pt idx="9">
                  <c:v>822</c:v>
                </c:pt>
                <c:pt idx="10">
                  <c:v>964</c:v>
                </c:pt>
                <c:pt idx="11">
                  <c:v>886</c:v>
                </c:pt>
                <c:pt idx="12">
                  <c:v>808</c:v>
                </c:pt>
              </c:numCache>
            </c:numRef>
          </c:val>
          <c:extLst>
            <c:ext xmlns:c16="http://schemas.microsoft.com/office/drawing/2014/chart" uri="{C3380CC4-5D6E-409C-BE32-E72D297353CC}">
              <c16:uniqueId val="{00000000-60E1-4FAE-98BF-8107029AB093}"/>
            </c:ext>
          </c:extLst>
        </c:ser>
        <c:dLbls>
          <c:showLegendKey val="0"/>
          <c:showVal val="0"/>
          <c:showCatName val="0"/>
          <c:showSerName val="0"/>
          <c:showPercent val="0"/>
          <c:showBubbleSize val="0"/>
        </c:dLbls>
        <c:gapWidth val="150"/>
        <c:overlap val="100"/>
        <c:axId val="509780104"/>
        <c:axId val="509780528"/>
      </c:barChart>
      <c:catAx>
        <c:axId val="509780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0528"/>
        <c:crosses val="autoZero"/>
        <c:auto val="1"/>
        <c:lblAlgn val="ctr"/>
        <c:lblOffset val="100"/>
        <c:noMultiLvlLbl val="0"/>
      </c:catAx>
      <c:valAx>
        <c:axId val="509780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0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FA0-475B-B985-09BE723BE61C}"/>
            </c:ext>
          </c:extLst>
        </c:ser>
        <c:dLbls>
          <c:showLegendKey val="0"/>
          <c:showVal val="0"/>
          <c:showCatName val="0"/>
          <c:showSerName val="0"/>
          <c:showPercent val="0"/>
          <c:showBubbleSize val="0"/>
        </c:dLbls>
        <c:gapWidth val="150"/>
        <c:overlap val="100"/>
        <c:axId val="509781376"/>
        <c:axId val="509781800"/>
      </c:barChart>
      <c:catAx>
        <c:axId val="509781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1800"/>
        <c:crosses val="autoZero"/>
        <c:auto val="1"/>
        <c:lblAlgn val="ctr"/>
        <c:lblOffset val="100"/>
        <c:noMultiLvlLbl val="0"/>
      </c:catAx>
      <c:valAx>
        <c:axId val="509781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1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60145</c:v>
                </c:pt>
                <c:pt idx="1">
                  <c:v>50474</c:v>
                </c:pt>
                <c:pt idx="2">
                  <c:v>55529</c:v>
                </c:pt>
                <c:pt idx="3">
                  <c:v>58564</c:v>
                </c:pt>
                <c:pt idx="4">
                  <c:v>67485</c:v>
                </c:pt>
                <c:pt idx="5">
                  <c:v>65725</c:v>
                </c:pt>
                <c:pt idx="6">
                  <c:v>64327</c:v>
                </c:pt>
                <c:pt idx="7" formatCode="&quot;₡&quot;#,##0">
                  <c:v>66143</c:v>
                </c:pt>
                <c:pt idx="8" formatCode="&quot;₡&quot;#,##0">
                  <c:v>66386</c:v>
                </c:pt>
                <c:pt idx="9" formatCode="&quot;₡&quot;#,##0">
                  <c:v>75569</c:v>
                </c:pt>
                <c:pt idx="10" formatCode="&quot;₡&quot;#,##0">
                  <c:v>66513</c:v>
                </c:pt>
                <c:pt idx="11" formatCode="&quot;₡&quot;#,##0">
                  <c:v>129658</c:v>
                </c:pt>
              </c:numCache>
            </c:numRef>
          </c:val>
          <c:extLst>
            <c:ext xmlns:c16="http://schemas.microsoft.com/office/drawing/2014/chart" uri="{C3380CC4-5D6E-409C-BE32-E72D297353CC}">
              <c16:uniqueId val="{00000000-9B9D-4209-871E-CD1D87EE7D23}"/>
            </c:ext>
          </c:extLst>
        </c:ser>
        <c:dLbls>
          <c:showLegendKey val="0"/>
          <c:showVal val="0"/>
          <c:showCatName val="0"/>
          <c:showSerName val="0"/>
          <c:showPercent val="0"/>
          <c:showBubbleSize val="0"/>
        </c:dLbls>
        <c:gapWidth val="150"/>
        <c:overlap val="100"/>
        <c:axId val="509782648"/>
        <c:axId val="509783072"/>
      </c:barChart>
      <c:catAx>
        <c:axId val="509782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3072"/>
        <c:crosses val="autoZero"/>
        <c:auto val="1"/>
        <c:lblAlgn val="ctr"/>
        <c:lblOffset val="100"/>
        <c:noMultiLvlLbl val="0"/>
      </c:catAx>
      <c:valAx>
        <c:axId val="509783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2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9.7677967949416772E-2</c:v>
                </c:pt>
                <c:pt idx="1">
                  <c:v>7.29314291943748E-2</c:v>
                </c:pt>
                <c:pt idx="2">
                  <c:v>8.0235473672735202E-2</c:v>
                </c:pt>
                <c:pt idx="3">
                  <c:v>8.4160034884988549E-2</c:v>
                </c:pt>
                <c:pt idx="4">
                  <c:v>9.6151749700207123E-2</c:v>
                </c:pt>
                <c:pt idx="5">
                  <c:v>9.3644391147934158E-2</c:v>
                </c:pt>
                <c:pt idx="6">
                  <c:v>8.9392783167993026E-2</c:v>
                </c:pt>
                <c:pt idx="7">
                  <c:v>8.9283767578763759E-2</c:v>
                </c:pt>
                <c:pt idx="8">
                  <c:v>8.9610814346451545E-2</c:v>
                </c:pt>
                <c:pt idx="9">
                  <c:v>0.10509102801700643</c:v>
                </c:pt>
                <c:pt idx="10">
                  <c:v>9.6587812057124176E-2</c:v>
                </c:pt>
                <c:pt idx="11">
                  <c:v>8.808459609724191E-2</c:v>
                </c:pt>
              </c:numCache>
            </c:numRef>
          </c:val>
          <c:extLst>
            <c:ext xmlns:c16="http://schemas.microsoft.com/office/drawing/2014/chart" uri="{C3380CC4-5D6E-409C-BE32-E72D297353CC}">
              <c16:uniqueId val="{00000000-0A40-45A2-9547-A0FE7F7A93D8}"/>
            </c:ext>
          </c:extLst>
        </c:ser>
        <c:dLbls>
          <c:showLegendKey val="0"/>
          <c:showVal val="0"/>
          <c:showCatName val="0"/>
          <c:showSerName val="0"/>
          <c:showPercent val="0"/>
          <c:showBubbleSize val="0"/>
        </c:dLbls>
        <c:gapWidth val="150"/>
        <c:overlap val="100"/>
        <c:axId val="509783920"/>
        <c:axId val="509784344"/>
      </c:barChart>
      <c:catAx>
        <c:axId val="509783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4344"/>
        <c:crosses val="autoZero"/>
        <c:auto val="1"/>
        <c:lblAlgn val="ctr"/>
        <c:lblOffset val="100"/>
        <c:noMultiLvlLbl val="0"/>
      </c:catAx>
      <c:valAx>
        <c:axId val="509784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3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67E-46BF-A631-AE7BE000ED37}"/>
            </c:ext>
          </c:extLst>
        </c:ser>
        <c:dLbls>
          <c:showLegendKey val="0"/>
          <c:showVal val="0"/>
          <c:showCatName val="0"/>
          <c:showSerName val="0"/>
          <c:showPercent val="0"/>
          <c:showBubbleSize val="0"/>
        </c:dLbls>
        <c:gapWidth val="150"/>
        <c:overlap val="100"/>
        <c:axId val="415883280"/>
        <c:axId val="415884128"/>
      </c:barChart>
      <c:catAx>
        <c:axId val="415883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84128"/>
        <c:crosses val="autoZero"/>
        <c:auto val="1"/>
        <c:lblAlgn val="ctr"/>
        <c:lblOffset val="100"/>
        <c:noMultiLvlLbl val="0"/>
      </c:catAx>
      <c:valAx>
        <c:axId val="415884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883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4E-43BD-B525-0B70095285D8}"/>
            </c:ext>
          </c:extLst>
        </c:ser>
        <c:dLbls>
          <c:showLegendKey val="0"/>
          <c:showVal val="0"/>
          <c:showCatName val="0"/>
          <c:showSerName val="0"/>
          <c:showPercent val="0"/>
          <c:showBubbleSize val="0"/>
        </c:dLbls>
        <c:gapWidth val="150"/>
        <c:overlap val="100"/>
        <c:axId val="501994576"/>
        <c:axId val="501994152"/>
      </c:barChart>
      <c:catAx>
        <c:axId val="501994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4152"/>
        <c:crosses val="autoZero"/>
        <c:auto val="1"/>
        <c:lblAlgn val="ctr"/>
        <c:lblOffset val="100"/>
        <c:noMultiLvlLbl val="0"/>
      </c:catAx>
      <c:valAx>
        <c:axId val="501994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4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'363366'!$B$14:$B$25</c:f>
              <c:numCache>
                <c:formatCode>General</c:formatCode>
                <c:ptCount val="12"/>
                <c:pt idx="0">
                  <c:v>252</c:v>
                </c:pt>
                <c:pt idx="1">
                  <c:v>237</c:v>
                </c:pt>
                <c:pt idx="2">
                  <c:v>251</c:v>
                </c:pt>
                <c:pt idx="3">
                  <c:v>245</c:v>
                </c:pt>
                <c:pt idx="4">
                  <c:v>244</c:v>
                </c:pt>
                <c:pt idx="5">
                  <c:v>241</c:v>
                </c:pt>
                <c:pt idx="6">
                  <c:v>231</c:v>
                </c:pt>
                <c:pt idx="7">
                  <c:v>239</c:v>
                </c:pt>
                <c:pt idx="8">
                  <c:v>245</c:v>
                </c:pt>
                <c:pt idx="9">
                  <c:v>238</c:v>
                </c:pt>
                <c:pt idx="10">
                  <c:v>243</c:v>
                </c:pt>
                <c:pt idx="11">
                  <c:v>142</c:v>
                </c:pt>
              </c:numCache>
            </c:numRef>
          </c:val>
          <c:extLst>
            <c:ext xmlns:c16="http://schemas.microsoft.com/office/drawing/2014/chart" uri="{C3380CC4-5D6E-409C-BE32-E72D297353CC}">
              <c16:uniqueId val="{00000000-A94C-4592-9246-1EDC18CCC669}"/>
            </c:ext>
          </c:extLst>
        </c:ser>
        <c:dLbls>
          <c:showLegendKey val="0"/>
          <c:showVal val="0"/>
          <c:showCatName val="0"/>
          <c:showSerName val="0"/>
          <c:showPercent val="0"/>
          <c:showBubbleSize val="0"/>
        </c:dLbls>
        <c:gapWidth val="150"/>
        <c:overlap val="100"/>
        <c:axId val="509786464"/>
        <c:axId val="509786888"/>
      </c:barChart>
      <c:catAx>
        <c:axId val="509786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6888"/>
        <c:crosses val="autoZero"/>
        <c:auto val="1"/>
        <c:lblAlgn val="ctr"/>
        <c:lblOffset val="100"/>
        <c:noMultiLvlLbl val="0"/>
      </c:catAx>
      <c:valAx>
        <c:axId val="509786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6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0E6-44F3-A1EF-0321A4EE3D95}"/>
            </c:ext>
          </c:extLst>
        </c:ser>
        <c:dLbls>
          <c:showLegendKey val="0"/>
          <c:showVal val="0"/>
          <c:showCatName val="0"/>
          <c:showSerName val="0"/>
          <c:showPercent val="0"/>
          <c:showBubbleSize val="0"/>
        </c:dLbls>
        <c:gapWidth val="150"/>
        <c:overlap val="100"/>
        <c:axId val="509787736"/>
        <c:axId val="509788160"/>
      </c:barChart>
      <c:catAx>
        <c:axId val="509787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8160"/>
        <c:crosses val="autoZero"/>
        <c:auto val="1"/>
        <c:lblAlgn val="ctr"/>
        <c:lblOffset val="100"/>
        <c:noMultiLvlLbl val="0"/>
      </c:catAx>
      <c:valAx>
        <c:axId val="509788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7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'363366'!$D$14:$D$25</c:f>
              <c:numCache>
                <c:formatCode>"₡"#,##0;[Red]\-"₡"#,##0</c:formatCode>
                <c:ptCount val="12"/>
                <c:pt idx="0">
                  <c:v>16916</c:v>
                </c:pt>
                <c:pt idx="1">
                  <c:v>17881</c:v>
                </c:pt>
                <c:pt idx="2">
                  <c:v>18937</c:v>
                </c:pt>
                <c:pt idx="3">
                  <c:v>18586</c:v>
                </c:pt>
                <c:pt idx="4">
                  <c:v>18669</c:v>
                </c:pt>
                <c:pt idx="5">
                  <c:v>18440</c:v>
                </c:pt>
                <c:pt idx="6">
                  <c:v>18121</c:v>
                </c:pt>
                <c:pt idx="7">
                  <c:v>19302</c:v>
                </c:pt>
                <c:pt idx="8">
                  <c:v>19787</c:v>
                </c:pt>
                <c:pt idx="9" formatCode="&quot;₡&quot;#,##0">
                  <c:v>18657</c:v>
                </c:pt>
                <c:pt idx="10" formatCode="&quot;₡&quot;#,##0">
                  <c:v>18242</c:v>
                </c:pt>
                <c:pt idx="11" formatCode="&quot;₡&quot;#,##0">
                  <c:v>10660</c:v>
                </c:pt>
              </c:numCache>
            </c:numRef>
          </c:val>
          <c:extLst>
            <c:ext xmlns:c16="http://schemas.microsoft.com/office/drawing/2014/chart" uri="{C3380CC4-5D6E-409C-BE32-E72D297353CC}">
              <c16:uniqueId val="{00000000-9555-402E-802D-E852780EFEA1}"/>
            </c:ext>
          </c:extLst>
        </c:ser>
        <c:dLbls>
          <c:showLegendKey val="0"/>
          <c:showVal val="0"/>
          <c:showCatName val="0"/>
          <c:showSerName val="0"/>
          <c:showPercent val="0"/>
          <c:showBubbleSize val="0"/>
        </c:dLbls>
        <c:gapWidth val="150"/>
        <c:overlap val="100"/>
        <c:axId val="509789008"/>
        <c:axId val="509789432"/>
      </c:barChart>
      <c:catAx>
        <c:axId val="5097890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9432"/>
        <c:crosses val="autoZero"/>
        <c:auto val="1"/>
        <c:lblAlgn val="ctr"/>
        <c:lblOffset val="100"/>
        <c:noMultiLvlLbl val="0"/>
      </c:catAx>
      <c:valAx>
        <c:axId val="509789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9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'363366'!$G$14:$G$25</c:f>
              <c:numCache>
                <c:formatCode>0.00</c:formatCode>
                <c:ptCount val="12"/>
                <c:pt idx="0">
                  <c:v>2.7471928485773466E-2</c:v>
                </c:pt>
                <c:pt idx="1">
                  <c:v>2.5836694647334568E-2</c:v>
                </c:pt>
                <c:pt idx="2">
                  <c:v>2.7362912896544207E-2</c:v>
                </c:pt>
                <c:pt idx="3">
                  <c:v>2.6708819361168649E-2</c:v>
                </c:pt>
                <c:pt idx="4">
                  <c:v>2.6599803771939386E-2</c:v>
                </c:pt>
                <c:pt idx="5">
                  <c:v>2.6272757004251607E-2</c:v>
                </c:pt>
                <c:pt idx="6">
                  <c:v>2.518260111195901E-2</c:v>
                </c:pt>
                <c:pt idx="7">
                  <c:v>2.6054725825793087E-2</c:v>
                </c:pt>
                <c:pt idx="8">
                  <c:v>2.6708819361168649E-2</c:v>
                </c:pt>
                <c:pt idx="9">
                  <c:v>2.5945710236563828E-2</c:v>
                </c:pt>
                <c:pt idx="10">
                  <c:v>2.6490788182710126E-2</c:v>
                </c:pt>
                <c:pt idx="11">
                  <c:v>1.5480213670554889E-2</c:v>
                </c:pt>
              </c:numCache>
            </c:numRef>
          </c:val>
          <c:extLst>
            <c:ext xmlns:c16="http://schemas.microsoft.com/office/drawing/2014/chart" uri="{C3380CC4-5D6E-409C-BE32-E72D297353CC}">
              <c16:uniqueId val="{00000000-7A86-499E-9679-CD730D1E8512}"/>
            </c:ext>
          </c:extLst>
        </c:ser>
        <c:dLbls>
          <c:showLegendKey val="0"/>
          <c:showVal val="0"/>
          <c:showCatName val="0"/>
          <c:showSerName val="0"/>
          <c:showPercent val="0"/>
          <c:showBubbleSize val="0"/>
        </c:dLbls>
        <c:gapWidth val="150"/>
        <c:overlap val="100"/>
        <c:axId val="509790280"/>
        <c:axId val="509790704"/>
      </c:barChart>
      <c:catAx>
        <c:axId val="509790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0704"/>
        <c:crosses val="autoZero"/>
        <c:auto val="1"/>
        <c:lblAlgn val="ctr"/>
        <c:lblOffset val="100"/>
        <c:noMultiLvlLbl val="0"/>
      </c:catAx>
      <c:valAx>
        <c:axId val="509790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0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59E-4641-A915-274A40463113}"/>
            </c:ext>
          </c:extLst>
        </c:ser>
        <c:dLbls>
          <c:showLegendKey val="0"/>
          <c:showVal val="0"/>
          <c:showCatName val="0"/>
          <c:showSerName val="0"/>
          <c:showPercent val="0"/>
          <c:showBubbleSize val="0"/>
        </c:dLbls>
        <c:gapWidth val="150"/>
        <c:overlap val="100"/>
        <c:axId val="509791552"/>
        <c:axId val="509791976"/>
      </c:barChart>
      <c:catAx>
        <c:axId val="509791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1976"/>
        <c:crosses val="autoZero"/>
        <c:auto val="1"/>
        <c:lblAlgn val="ctr"/>
        <c:lblOffset val="100"/>
        <c:noMultiLvlLbl val="0"/>
      </c:catAx>
      <c:valAx>
        <c:axId val="509791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1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'294493'!$B$12:$B$13</c:f>
              <c:strCache>
                <c:ptCount val="2"/>
                <c:pt idx="0">
                  <c:v>Energía     (kWh)</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'294493'!$B$14:$B$25</c:f>
              <c:numCache>
                <c:formatCode>General</c:formatCode>
                <c:ptCount val="12"/>
                <c:pt idx="0">
                  <c:v>435</c:v>
                </c:pt>
                <c:pt idx="1">
                  <c:v>2184</c:v>
                </c:pt>
                <c:pt idx="2">
                  <c:v>2923</c:v>
                </c:pt>
                <c:pt idx="3">
                  <c:v>1783</c:v>
                </c:pt>
                <c:pt idx="4">
                  <c:v>1863</c:v>
                </c:pt>
                <c:pt idx="5">
                  <c:v>3039</c:v>
                </c:pt>
                <c:pt idx="6">
                  <c:v>1910</c:v>
                </c:pt>
                <c:pt idx="7">
                  <c:v>3104</c:v>
                </c:pt>
                <c:pt idx="8">
                  <c:v>2898</c:v>
                </c:pt>
                <c:pt idx="9">
                  <c:v>3234</c:v>
                </c:pt>
                <c:pt idx="10">
                  <c:v>3267</c:v>
                </c:pt>
                <c:pt idx="11">
                  <c:v>2346</c:v>
                </c:pt>
              </c:numCache>
            </c:numRef>
          </c:val>
          <c:extLst>
            <c:ext xmlns:c16="http://schemas.microsoft.com/office/drawing/2014/chart" uri="{C3380CC4-5D6E-409C-BE32-E72D297353CC}">
              <c16:uniqueId val="{00000000-ECA1-4F68-895E-1BAEE8013218}"/>
            </c:ext>
          </c:extLst>
        </c:ser>
        <c:dLbls>
          <c:showLegendKey val="0"/>
          <c:showVal val="0"/>
          <c:showCatName val="0"/>
          <c:showSerName val="0"/>
          <c:showPercent val="0"/>
          <c:showBubbleSize val="0"/>
        </c:dLbls>
        <c:gapWidth val="150"/>
        <c:overlap val="100"/>
        <c:axId val="509794520"/>
        <c:axId val="509794944"/>
      </c:barChart>
      <c:catAx>
        <c:axId val="50979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4944"/>
        <c:crosses val="autoZero"/>
        <c:auto val="1"/>
        <c:lblAlgn val="ctr"/>
        <c:lblOffset val="100"/>
        <c:noMultiLvlLbl val="0"/>
      </c:catAx>
      <c:valAx>
        <c:axId val="50979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'294493'!$C$12:$C$13</c:f>
              <c:strCache>
                <c:ptCount val="2"/>
                <c:pt idx="0">
                  <c:v>Demanda máxima       (kW)</c:v>
                </c:pt>
              </c:strCache>
            </c:strRef>
          </c:tx>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'294493'!$C$14:$C$25</c:f>
              <c:numCache>
                <c:formatCode>General</c:formatCode>
                <c:ptCount val="12"/>
                <c:pt idx="0">
                  <c:v>1.1479999999999999</c:v>
                </c:pt>
                <c:pt idx="1">
                  <c:v>21.876999999999999</c:v>
                </c:pt>
                <c:pt idx="2">
                  <c:v>12.891</c:v>
                </c:pt>
                <c:pt idx="3">
                  <c:v>12.901999999999999</c:v>
                </c:pt>
                <c:pt idx="4">
                  <c:v>13.233000000000001</c:v>
                </c:pt>
                <c:pt idx="5">
                  <c:v>14.896000000000001</c:v>
                </c:pt>
                <c:pt idx="6">
                  <c:v>13.179</c:v>
                </c:pt>
                <c:pt idx="7">
                  <c:v>16.128</c:v>
                </c:pt>
                <c:pt idx="8">
                  <c:v>15.753</c:v>
                </c:pt>
                <c:pt idx="9">
                  <c:v>15.292</c:v>
                </c:pt>
                <c:pt idx="10">
                  <c:v>16.004999999999999</c:v>
                </c:pt>
                <c:pt idx="11">
                  <c:v>14.659000000000001</c:v>
                </c:pt>
              </c:numCache>
            </c:numRef>
          </c:val>
          <c:extLst>
            <c:ext xmlns:c16="http://schemas.microsoft.com/office/drawing/2014/chart" uri="{C3380CC4-5D6E-409C-BE32-E72D297353CC}">
              <c16:uniqueId val="{00000000-6602-4203-99A0-5A9D0217CABA}"/>
            </c:ext>
          </c:extLst>
        </c:ser>
        <c:dLbls>
          <c:showLegendKey val="0"/>
          <c:showVal val="0"/>
          <c:showCatName val="0"/>
          <c:showSerName val="0"/>
          <c:showPercent val="0"/>
          <c:showBubbleSize val="0"/>
        </c:dLbls>
        <c:gapWidth val="150"/>
        <c:overlap val="100"/>
        <c:axId val="509795792"/>
        <c:axId val="509796216"/>
      </c:barChart>
      <c:catAx>
        <c:axId val="50979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6216"/>
        <c:crosses val="autoZero"/>
        <c:auto val="1"/>
        <c:lblAlgn val="ctr"/>
        <c:lblOffset val="100"/>
        <c:noMultiLvlLbl val="0"/>
      </c:catAx>
      <c:valAx>
        <c:axId val="50979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'294493'!$D$12:$D$13</c:f>
              <c:strCache>
                <c:ptCount val="2"/>
                <c:pt idx="0">
                  <c:v>Importe             (¢)</c:v>
                </c:pt>
              </c:strCache>
            </c:strRef>
          </c:tx>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'294493'!$D$14:$D$25</c:f>
              <c:numCache>
                <c:formatCode>"₡"#,##0;[Red]\-"₡"#,##0</c:formatCode>
                <c:ptCount val="12"/>
                <c:pt idx="0">
                  <c:v>42111.19</c:v>
                </c:pt>
                <c:pt idx="1">
                  <c:v>225671.63</c:v>
                </c:pt>
                <c:pt idx="2">
                  <c:v>301027.20000000001</c:v>
                </c:pt>
                <c:pt idx="3">
                  <c:v>186438.6</c:v>
                </c:pt>
                <c:pt idx="4">
                  <c:v>195659.19</c:v>
                </c:pt>
                <c:pt idx="5">
                  <c:v>317265.83</c:v>
                </c:pt>
                <c:pt idx="6" formatCode="&quot;₡&quot;#,##0">
                  <c:v>207556.43</c:v>
                </c:pt>
                <c:pt idx="7" formatCode="&quot;₡&quot;#,##0">
                  <c:v>341937.02</c:v>
                </c:pt>
                <c:pt idx="8" formatCode="&quot;₡&quot;#,##0">
                  <c:v>319455</c:v>
                </c:pt>
                <c:pt idx="9" formatCode="&quot;₡&quot;#,##0">
                  <c:v>341019.18</c:v>
                </c:pt>
                <c:pt idx="10" formatCode="&quot;₡&quot;#,##0">
                  <c:v>334317.55</c:v>
                </c:pt>
                <c:pt idx="11" formatCode="&quot;₡&quot;#,##0">
                  <c:v>237859.55</c:v>
                </c:pt>
              </c:numCache>
            </c:numRef>
          </c:val>
          <c:extLst>
            <c:ext xmlns:c16="http://schemas.microsoft.com/office/drawing/2014/chart" uri="{C3380CC4-5D6E-409C-BE32-E72D297353CC}">
              <c16:uniqueId val="{00000000-5A49-4A69-B6FA-04ED311B8CA2}"/>
            </c:ext>
          </c:extLst>
        </c:ser>
        <c:dLbls>
          <c:showLegendKey val="0"/>
          <c:showVal val="0"/>
          <c:showCatName val="0"/>
          <c:showSerName val="0"/>
          <c:showPercent val="0"/>
          <c:showBubbleSize val="0"/>
        </c:dLbls>
        <c:gapWidth val="150"/>
        <c:overlap val="100"/>
        <c:axId val="509797064"/>
        <c:axId val="509797488"/>
      </c:barChart>
      <c:catAx>
        <c:axId val="509797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7488"/>
        <c:crosses val="autoZero"/>
        <c:auto val="1"/>
        <c:lblAlgn val="ctr"/>
        <c:lblOffset val="100"/>
        <c:noMultiLvlLbl val="0"/>
      </c:catAx>
      <c:valAx>
        <c:axId val="5097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7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'294493'!$G$13</c:f>
              <c:strCache>
                <c:ptCount val="1"/>
                <c:pt idx="0">
                  <c:v>Consumo de energía eléctrica por  empleado (kWh /Nº empleados)</c:v>
                </c:pt>
              </c:strCache>
            </c:strRef>
          </c:tx>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'294493'!$G$14:$G$25</c:f>
              <c:numCache>
                <c:formatCode>0.00</c:formatCode>
                <c:ptCount val="12"/>
                <c:pt idx="0">
                  <c:v>4.7421781314728004E-2</c:v>
                </c:pt>
                <c:pt idx="1">
                  <c:v>0.23809004687670338</c:v>
                </c:pt>
                <c:pt idx="2">
                  <c:v>0.31865256731712632</c:v>
                </c:pt>
                <c:pt idx="3">
                  <c:v>0.1943747955957702</c:v>
                </c:pt>
                <c:pt idx="4">
                  <c:v>0.20309604273411097</c:v>
                </c:pt>
                <c:pt idx="5">
                  <c:v>0.33129837566772047</c:v>
                </c:pt>
                <c:pt idx="6">
                  <c:v>0.20821977542788619</c:v>
                </c:pt>
                <c:pt idx="7">
                  <c:v>0.33838438896762235</c:v>
                </c:pt>
                <c:pt idx="8">
                  <c:v>0.31592717758639488</c:v>
                </c:pt>
                <c:pt idx="9">
                  <c:v>0.35255641556742612</c:v>
                </c:pt>
                <c:pt idx="10">
                  <c:v>0.35615393001199169</c:v>
                </c:pt>
                <c:pt idx="11">
                  <c:v>0.25575057233184345</c:v>
                </c:pt>
              </c:numCache>
            </c:numRef>
          </c:val>
          <c:extLst>
            <c:ext xmlns:c16="http://schemas.microsoft.com/office/drawing/2014/chart" uri="{C3380CC4-5D6E-409C-BE32-E72D297353CC}">
              <c16:uniqueId val="{00000000-5399-4E4A-B806-05D8681DB391}"/>
            </c:ext>
          </c:extLst>
        </c:ser>
        <c:dLbls>
          <c:showLegendKey val="0"/>
          <c:showVal val="0"/>
          <c:showCatName val="0"/>
          <c:showSerName val="0"/>
          <c:showPercent val="0"/>
          <c:showBubbleSize val="0"/>
        </c:dLbls>
        <c:gapWidth val="150"/>
        <c:overlap val="100"/>
        <c:axId val="509798336"/>
        <c:axId val="509798760"/>
      </c:barChart>
      <c:catAx>
        <c:axId val="509798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8760"/>
        <c:crosses val="autoZero"/>
        <c:auto val="1"/>
        <c:lblAlgn val="ctr"/>
        <c:lblOffset val="100"/>
        <c:noMultiLvlLbl val="0"/>
      </c:catAx>
      <c:valAx>
        <c:axId val="509798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8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60145</c:v>
                </c:pt>
                <c:pt idx="1">
                  <c:v>50474</c:v>
                </c:pt>
                <c:pt idx="2">
                  <c:v>55529</c:v>
                </c:pt>
                <c:pt idx="3">
                  <c:v>58564</c:v>
                </c:pt>
                <c:pt idx="4">
                  <c:v>67485</c:v>
                </c:pt>
                <c:pt idx="5">
                  <c:v>65725</c:v>
                </c:pt>
                <c:pt idx="6">
                  <c:v>64327</c:v>
                </c:pt>
                <c:pt idx="7" formatCode="&quot;₡&quot;#,##0">
                  <c:v>66143</c:v>
                </c:pt>
                <c:pt idx="8" formatCode="&quot;₡&quot;#,##0">
                  <c:v>66386</c:v>
                </c:pt>
                <c:pt idx="9" formatCode="&quot;₡&quot;#,##0">
                  <c:v>75569</c:v>
                </c:pt>
                <c:pt idx="10" formatCode="&quot;₡&quot;#,##0">
                  <c:v>66513</c:v>
                </c:pt>
                <c:pt idx="11" formatCode="&quot;₡&quot;#,##0">
                  <c:v>129658</c:v>
                </c:pt>
              </c:numCache>
            </c:numRef>
          </c:val>
          <c:extLst>
            <c:ext xmlns:c16="http://schemas.microsoft.com/office/drawing/2014/chart" uri="{C3380CC4-5D6E-409C-BE32-E72D297353CC}">
              <c16:uniqueId val="{00000000-D6D4-4F45-9C7A-DB98EFA21DB8}"/>
            </c:ext>
          </c:extLst>
        </c:ser>
        <c:dLbls>
          <c:showLegendKey val="0"/>
          <c:showVal val="0"/>
          <c:showCatName val="0"/>
          <c:showSerName val="0"/>
          <c:showPercent val="0"/>
          <c:showBubbleSize val="0"/>
        </c:dLbls>
        <c:gapWidth val="150"/>
        <c:overlap val="100"/>
        <c:axId val="418158464"/>
        <c:axId val="415901512"/>
      </c:barChart>
      <c:catAx>
        <c:axId val="418158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901512"/>
        <c:crosses val="autoZero"/>
        <c:auto val="1"/>
        <c:lblAlgn val="ctr"/>
        <c:lblOffset val="100"/>
        <c:noMultiLvlLbl val="0"/>
      </c:catAx>
      <c:valAx>
        <c:axId val="415901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8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'294493'!$H$13</c:f>
              <c:strCache>
                <c:ptCount val="1"/>
                <c:pt idx="0">
                  <c:v>Consumo de energía eléctrica por área física        (kWh/ m2)</c:v>
                </c:pt>
              </c:strCache>
            </c:strRef>
          </c:tx>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390-41A8-9EA3-7C82DC74FB58}"/>
            </c:ext>
          </c:extLst>
        </c:ser>
        <c:dLbls>
          <c:showLegendKey val="0"/>
          <c:showVal val="0"/>
          <c:showCatName val="0"/>
          <c:showSerName val="0"/>
          <c:showPercent val="0"/>
          <c:showBubbleSize val="0"/>
        </c:dLbls>
        <c:gapWidth val="150"/>
        <c:overlap val="100"/>
        <c:axId val="509799608"/>
        <c:axId val="509800032"/>
      </c:barChart>
      <c:catAx>
        <c:axId val="509799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0032"/>
        <c:crosses val="autoZero"/>
        <c:auto val="1"/>
        <c:lblAlgn val="ctr"/>
        <c:lblOffset val="100"/>
        <c:noMultiLvlLbl val="0"/>
      </c:catAx>
      <c:valAx>
        <c:axId val="50980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9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'363366'!$B$12:$B$13</c:f>
              <c:strCache>
                <c:ptCount val="2"/>
                <c:pt idx="0">
                  <c:v>Energía     (kWh)</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'363366'!$B$14:$B$25</c:f>
              <c:numCache>
                <c:formatCode>General</c:formatCode>
                <c:ptCount val="12"/>
                <c:pt idx="0">
                  <c:v>252</c:v>
                </c:pt>
                <c:pt idx="1">
                  <c:v>237</c:v>
                </c:pt>
                <c:pt idx="2">
                  <c:v>251</c:v>
                </c:pt>
                <c:pt idx="3">
                  <c:v>245</c:v>
                </c:pt>
                <c:pt idx="4">
                  <c:v>244</c:v>
                </c:pt>
                <c:pt idx="5">
                  <c:v>241</c:v>
                </c:pt>
                <c:pt idx="6">
                  <c:v>231</c:v>
                </c:pt>
                <c:pt idx="7">
                  <c:v>239</c:v>
                </c:pt>
                <c:pt idx="8">
                  <c:v>245</c:v>
                </c:pt>
                <c:pt idx="9">
                  <c:v>238</c:v>
                </c:pt>
                <c:pt idx="10">
                  <c:v>243</c:v>
                </c:pt>
                <c:pt idx="11">
                  <c:v>142</c:v>
                </c:pt>
              </c:numCache>
            </c:numRef>
          </c:val>
          <c:extLst>
            <c:ext xmlns:c16="http://schemas.microsoft.com/office/drawing/2014/chart" uri="{C3380CC4-5D6E-409C-BE32-E72D297353CC}">
              <c16:uniqueId val="{00000000-56F5-4895-91C1-20FAE7F0BFF6}"/>
            </c:ext>
          </c:extLst>
        </c:ser>
        <c:dLbls>
          <c:showLegendKey val="0"/>
          <c:showVal val="0"/>
          <c:showCatName val="0"/>
          <c:showSerName val="0"/>
          <c:showPercent val="0"/>
          <c:showBubbleSize val="0"/>
        </c:dLbls>
        <c:gapWidth val="150"/>
        <c:overlap val="100"/>
        <c:axId val="509802152"/>
        <c:axId val="509802576"/>
      </c:barChart>
      <c:catAx>
        <c:axId val="50980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2576"/>
        <c:crosses val="autoZero"/>
        <c:auto val="1"/>
        <c:lblAlgn val="ctr"/>
        <c:lblOffset val="100"/>
        <c:noMultiLvlLbl val="0"/>
      </c:catAx>
      <c:valAx>
        <c:axId val="509802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'363366'!$C$12:$C$13</c:f>
              <c:strCache>
                <c:ptCount val="2"/>
                <c:pt idx="0">
                  <c:v>Demanda máxima       (kW)</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F5-4982-AE9B-C0AB6A354627}"/>
            </c:ext>
          </c:extLst>
        </c:ser>
        <c:dLbls>
          <c:showLegendKey val="0"/>
          <c:showVal val="0"/>
          <c:showCatName val="0"/>
          <c:showSerName val="0"/>
          <c:showPercent val="0"/>
          <c:showBubbleSize val="0"/>
        </c:dLbls>
        <c:gapWidth val="150"/>
        <c:overlap val="100"/>
        <c:axId val="509803000"/>
        <c:axId val="509803424"/>
      </c:barChart>
      <c:catAx>
        <c:axId val="509803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3424"/>
        <c:crosses val="autoZero"/>
        <c:auto val="1"/>
        <c:lblAlgn val="ctr"/>
        <c:lblOffset val="100"/>
        <c:noMultiLvlLbl val="0"/>
      </c:catAx>
      <c:valAx>
        <c:axId val="509803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3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'363366'!$D$12:$D$13</c:f>
              <c:strCache>
                <c:ptCount val="2"/>
                <c:pt idx="0">
                  <c:v>Importe             (¢)</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'363366'!$D$14:$D$25</c:f>
              <c:numCache>
                <c:formatCode>"₡"#,##0;[Red]\-"₡"#,##0</c:formatCode>
                <c:ptCount val="12"/>
                <c:pt idx="0">
                  <c:v>16916</c:v>
                </c:pt>
                <c:pt idx="1">
                  <c:v>17881</c:v>
                </c:pt>
                <c:pt idx="2">
                  <c:v>18937</c:v>
                </c:pt>
                <c:pt idx="3">
                  <c:v>18586</c:v>
                </c:pt>
                <c:pt idx="4">
                  <c:v>18669</c:v>
                </c:pt>
                <c:pt idx="5">
                  <c:v>18440</c:v>
                </c:pt>
                <c:pt idx="6">
                  <c:v>18121</c:v>
                </c:pt>
                <c:pt idx="7">
                  <c:v>19302</c:v>
                </c:pt>
                <c:pt idx="8">
                  <c:v>19787</c:v>
                </c:pt>
                <c:pt idx="9" formatCode="&quot;₡&quot;#,##0">
                  <c:v>18657</c:v>
                </c:pt>
                <c:pt idx="10" formatCode="&quot;₡&quot;#,##0">
                  <c:v>18242</c:v>
                </c:pt>
                <c:pt idx="11" formatCode="&quot;₡&quot;#,##0">
                  <c:v>10660</c:v>
                </c:pt>
              </c:numCache>
            </c:numRef>
          </c:val>
          <c:extLst>
            <c:ext xmlns:c16="http://schemas.microsoft.com/office/drawing/2014/chart" uri="{C3380CC4-5D6E-409C-BE32-E72D297353CC}">
              <c16:uniqueId val="{00000000-AC21-4EEE-97BC-71AC729483FE}"/>
            </c:ext>
          </c:extLst>
        </c:ser>
        <c:dLbls>
          <c:showLegendKey val="0"/>
          <c:showVal val="0"/>
          <c:showCatName val="0"/>
          <c:showSerName val="0"/>
          <c:showPercent val="0"/>
          <c:showBubbleSize val="0"/>
        </c:dLbls>
        <c:gapWidth val="150"/>
        <c:overlap val="100"/>
        <c:axId val="509804272"/>
        <c:axId val="509804696"/>
      </c:barChart>
      <c:catAx>
        <c:axId val="5098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4696"/>
        <c:crosses val="autoZero"/>
        <c:auto val="1"/>
        <c:lblAlgn val="ctr"/>
        <c:lblOffset val="100"/>
        <c:noMultiLvlLbl val="0"/>
      </c:catAx>
      <c:valAx>
        <c:axId val="509804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'363366'!$G$13</c:f>
              <c:strCache>
                <c:ptCount val="1"/>
                <c:pt idx="0">
                  <c:v>Consumo de energía eléctrica por  empleado (kWh /Nº empleados)</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'363366'!$G$14:$G$25</c:f>
              <c:numCache>
                <c:formatCode>0.00</c:formatCode>
                <c:ptCount val="12"/>
                <c:pt idx="0">
                  <c:v>2.7471928485773466E-2</c:v>
                </c:pt>
                <c:pt idx="1">
                  <c:v>2.5836694647334568E-2</c:v>
                </c:pt>
                <c:pt idx="2">
                  <c:v>2.7362912896544207E-2</c:v>
                </c:pt>
                <c:pt idx="3">
                  <c:v>2.6708819361168649E-2</c:v>
                </c:pt>
                <c:pt idx="4">
                  <c:v>2.6599803771939386E-2</c:v>
                </c:pt>
                <c:pt idx="5">
                  <c:v>2.6272757004251607E-2</c:v>
                </c:pt>
                <c:pt idx="6">
                  <c:v>2.518260111195901E-2</c:v>
                </c:pt>
                <c:pt idx="7">
                  <c:v>2.6054725825793087E-2</c:v>
                </c:pt>
                <c:pt idx="8">
                  <c:v>2.6708819361168649E-2</c:v>
                </c:pt>
                <c:pt idx="9">
                  <c:v>2.5945710236563828E-2</c:v>
                </c:pt>
                <c:pt idx="10">
                  <c:v>2.6490788182710126E-2</c:v>
                </c:pt>
                <c:pt idx="11">
                  <c:v>1.5480213670554889E-2</c:v>
                </c:pt>
              </c:numCache>
            </c:numRef>
          </c:val>
          <c:extLst>
            <c:ext xmlns:c16="http://schemas.microsoft.com/office/drawing/2014/chart" uri="{C3380CC4-5D6E-409C-BE32-E72D297353CC}">
              <c16:uniqueId val="{00000000-1CC2-408F-8E89-42AB88D2578F}"/>
            </c:ext>
          </c:extLst>
        </c:ser>
        <c:dLbls>
          <c:showLegendKey val="0"/>
          <c:showVal val="0"/>
          <c:showCatName val="0"/>
          <c:showSerName val="0"/>
          <c:showPercent val="0"/>
          <c:showBubbleSize val="0"/>
        </c:dLbls>
        <c:gapWidth val="150"/>
        <c:overlap val="100"/>
        <c:axId val="509805544"/>
        <c:axId val="509805968"/>
      </c:barChart>
      <c:catAx>
        <c:axId val="50980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5968"/>
        <c:crosses val="autoZero"/>
        <c:auto val="1"/>
        <c:lblAlgn val="ctr"/>
        <c:lblOffset val="100"/>
        <c:noMultiLvlLbl val="0"/>
      </c:catAx>
      <c:valAx>
        <c:axId val="50980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'363366'!$H$13</c:f>
              <c:strCache>
                <c:ptCount val="1"/>
                <c:pt idx="0">
                  <c:v>Consumo de energía eléctrica por área física        (kWh/ m2)</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20-4BD6-81A3-DAF2902CDAE7}"/>
            </c:ext>
          </c:extLst>
        </c:ser>
        <c:dLbls>
          <c:showLegendKey val="0"/>
          <c:showVal val="0"/>
          <c:showCatName val="0"/>
          <c:showSerName val="0"/>
          <c:showPercent val="0"/>
          <c:showBubbleSize val="0"/>
        </c:dLbls>
        <c:gapWidth val="150"/>
        <c:overlap val="100"/>
        <c:axId val="509806816"/>
        <c:axId val="509807240"/>
      </c:barChart>
      <c:catAx>
        <c:axId val="509806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7240"/>
        <c:crosses val="autoZero"/>
        <c:auto val="1"/>
        <c:lblAlgn val="ctr"/>
        <c:lblOffset val="100"/>
        <c:noMultiLvlLbl val="0"/>
      </c:catAx>
      <c:valAx>
        <c:axId val="509807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6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'363340'!$B$12:$B$13</c:f>
              <c:strCache>
                <c:ptCount val="2"/>
                <c:pt idx="0">
                  <c:v>Energía     (kWh)</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'363340'!$B$14:$B$25</c:f>
              <c:numCache>
                <c:formatCode>General</c:formatCode>
                <c:ptCount val="12"/>
                <c:pt idx="0">
                  <c:v>25781</c:v>
                </c:pt>
                <c:pt idx="1">
                  <c:v>25498</c:v>
                </c:pt>
                <c:pt idx="2">
                  <c:v>26956</c:v>
                </c:pt>
                <c:pt idx="3">
                  <c:v>25648</c:v>
                </c:pt>
                <c:pt idx="4">
                  <c:v>22574</c:v>
                </c:pt>
                <c:pt idx="5">
                  <c:v>24129</c:v>
                </c:pt>
                <c:pt idx="6">
                  <c:v>22447</c:v>
                </c:pt>
                <c:pt idx="7">
                  <c:v>25701</c:v>
                </c:pt>
                <c:pt idx="8">
                  <c:v>23695</c:v>
                </c:pt>
                <c:pt idx="9">
                  <c:v>25681</c:v>
                </c:pt>
                <c:pt idx="10">
                  <c:v>28261</c:v>
                </c:pt>
                <c:pt idx="11">
                  <c:v>23564</c:v>
                </c:pt>
              </c:numCache>
            </c:numRef>
          </c:val>
          <c:extLst>
            <c:ext xmlns:c16="http://schemas.microsoft.com/office/drawing/2014/chart" uri="{C3380CC4-5D6E-409C-BE32-E72D297353CC}">
              <c16:uniqueId val="{00000000-3BE0-4580-A2A3-0C97788F7D12}"/>
            </c:ext>
          </c:extLst>
        </c:ser>
        <c:dLbls>
          <c:showLegendKey val="0"/>
          <c:showVal val="0"/>
          <c:showCatName val="0"/>
          <c:showSerName val="0"/>
          <c:showPercent val="0"/>
          <c:showBubbleSize val="0"/>
        </c:dLbls>
        <c:gapWidth val="150"/>
        <c:overlap val="100"/>
        <c:axId val="509809360"/>
        <c:axId val="509809784"/>
      </c:barChart>
      <c:catAx>
        <c:axId val="5098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9784"/>
        <c:crosses val="autoZero"/>
        <c:auto val="1"/>
        <c:lblAlgn val="ctr"/>
        <c:lblOffset val="100"/>
        <c:noMultiLvlLbl val="0"/>
      </c:catAx>
      <c:valAx>
        <c:axId val="509809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'363340'!$C$12:$C$13</c:f>
              <c:strCache>
                <c:ptCount val="2"/>
                <c:pt idx="0">
                  <c:v>Demanda máxima       (kW)</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'363340'!$C$14:$C$25</c:f>
              <c:numCache>
                <c:formatCode>General</c:formatCode>
                <c:ptCount val="12"/>
                <c:pt idx="0">
                  <c:v>48.301000000000002</c:v>
                </c:pt>
                <c:pt idx="1">
                  <c:v>49.978000000000002</c:v>
                </c:pt>
                <c:pt idx="2">
                  <c:v>49.978000000000002</c:v>
                </c:pt>
                <c:pt idx="3">
                  <c:v>54.445999999999998</c:v>
                </c:pt>
                <c:pt idx="4">
                  <c:v>50.845999999999997</c:v>
                </c:pt>
                <c:pt idx="5">
                  <c:v>44.838000000000001</c:v>
                </c:pt>
                <c:pt idx="6">
                  <c:v>44.838000000000001</c:v>
                </c:pt>
                <c:pt idx="7">
                  <c:v>51.634</c:v>
                </c:pt>
                <c:pt idx="8">
                  <c:v>51.634</c:v>
                </c:pt>
                <c:pt idx="9">
                  <c:v>52.02</c:v>
                </c:pt>
                <c:pt idx="10">
                  <c:v>52.02</c:v>
                </c:pt>
                <c:pt idx="11">
                  <c:v>52.02</c:v>
                </c:pt>
              </c:numCache>
            </c:numRef>
          </c:val>
          <c:extLst>
            <c:ext xmlns:c16="http://schemas.microsoft.com/office/drawing/2014/chart" uri="{C3380CC4-5D6E-409C-BE32-E72D297353CC}">
              <c16:uniqueId val="{00000000-76E2-4893-9184-07B191FB1241}"/>
            </c:ext>
          </c:extLst>
        </c:ser>
        <c:dLbls>
          <c:showLegendKey val="0"/>
          <c:showVal val="0"/>
          <c:showCatName val="0"/>
          <c:showSerName val="0"/>
          <c:showPercent val="0"/>
          <c:showBubbleSize val="0"/>
        </c:dLbls>
        <c:gapWidth val="150"/>
        <c:overlap val="100"/>
        <c:axId val="509811056"/>
        <c:axId val="509811480"/>
      </c:barChart>
      <c:catAx>
        <c:axId val="50981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1480"/>
        <c:crosses val="autoZero"/>
        <c:auto val="1"/>
        <c:lblAlgn val="ctr"/>
        <c:lblOffset val="100"/>
        <c:noMultiLvlLbl val="0"/>
      </c:catAx>
      <c:valAx>
        <c:axId val="509811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'363340'!$D$12:$D$13</c:f>
              <c:strCache>
                <c:ptCount val="2"/>
                <c:pt idx="0">
                  <c:v>Importe             (¢)</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'363340'!$D$14:$D$25</c:f>
              <c:numCache>
                <c:formatCode>"₡"#,##0;[Red]\-"₡"#,##0</c:formatCode>
                <c:ptCount val="12"/>
                <c:pt idx="0">
                  <c:v>1343247.86</c:v>
                </c:pt>
                <c:pt idx="1">
                  <c:v>1435689.94</c:v>
                </c:pt>
                <c:pt idx="2">
                  <c:v>1499950.4</c:v>
                </c:pt>
                <c:pt idx="3">
                  <c:v>1483142.26</c:v>
                </c:pt>
                <c:pt idx="4">
                  <c:v>1330493.43</c:v>
                </c:pt>
                <c:pt idx="5">
                  <c:v>1362107.66</c:v>
                </c:pt>
                <c:pt idx="6" formatCode="&quot;₡&quot;#,##0">
                  <c:v>1332139.52</c:v>
                </c:pt>
                <c:pt idx="7" formatCode="&quot;₡&quot;#,##0">
                  <c:v>1556916.27</c:v>
                </c:pt>
                <c:pt idx="8" formatCode="&quot;₡&quot;#,##0">
                  <c:v>1462311.67</c:v>
                </c:pt>
                <c:pt idx="9" formatCode="&quot;₡&quot;#,##0">
                  <c:v>1492856</c:v>
                </c:pt>
                <c:pt idx="10" formatCode="&quot;₡&quot;#,##0">
                  <c:v>1562420</c:v>
                </c:pt>
                <c:pt idx="11" formatCode="&quot;₡&quot;#,##0">
                  <c:v>1356365.41</c:v>
                </c:pt>
              </c:numCache>
            </c:numRef>
          </c:val>
          <c:extLst>
            <c:ext xmlns:c16="http://schemas.microsoft.com/office/drawing/2014/chart" uri="{C3380CC4-5D6E-409C-BE32-E72D297353CC}">
              <c16:uniqueId val="{00000000-B9DE-4900-A40B-CA2564F0B613}"/>
            </c:ext>
          </c:extLst>
        </c:ser>
        <c:dLbls>
          <c:showLegendKey val="0"/>
          <c:showVal val="0"/>
          <c:showCatName val="0"/>
          <c:showSerName val="0"/>
          <c:showPercent val="0"/>
          <c:showBubbleSize val="0"/>
        </c:dLbls>
        <c:gapWidth val="150"/>
        <c:overlap val="100"/>
        <c:axId val="509812328"/>
        <c:axId val="509812752"/>
      </c:barChart>
      <c:catAx>
        <c:axId val="509812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2752"/>
        <c:crosses val="autoZero"/>
        <c:auto val="1"/>
        <c:lblAlgn val="ctr"/>
        <c:lblOffset val="100"/>
        <c:noMultiLvlLbl val="0"/>
      </c:catAx>
      <c:valAx>
        <c:axId val="50981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2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'363340'!$G$13</c:f>
              <c:strCache>
                <c:ptCount val="1"/>
                <c:pt idx="0">
                  <c:v>Consumo de energía eléctrica por  empleado (kWh /Nº empleados)</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'363340'!$G$14:$G$25</c:f>
              <c:numCache>
                <c:formatCode>0.00</c:formatCode>
                <c:ptCount val="12"/>
                <c:pt idx="0">
                  <c:v>2.8105309059195465</c:v>
                </c:pt>
                <c:pt idx="1">
                  <c:v>2.7796794941676661</c:v>
                </c:pt>
                <c:pt idx="2">
                  <c:v>2.9386242232639268</c:v>
                </c:pt>
                <c:pt idx="3">
                  <c:v>2.796031832552055</c:v>
                </c:pt>
                <c:pt idx="4">
                  <c:v>2.4609179112613102</c:v>
                </c:pt>
                <c:pt idx="5">
                  <c:v>2.6304371525128092</c:v>
                </c:pt>
                <c:pt idx="6">
                  <c:v>2.4470729314291946</c:v>
                </c:pt>
                <c:pt idx="7">
                  <c:v>2.8018096587812056</c:v>
                </c:pt>
                <c:pt idx="8">
                  <c:v>2.5831243867873104</c:v>
                </c:pt>
                <c:pt idx="9">
                  <c:v>2.7996293469966207</c:v>
                </c:pt>
                <c:pt idx="10">
                  <c:v>3.0808895672081107</c:v>
                </c:pt>
                <c:pt idx="11">
                  <c:v>2.5688433445982777</c:v>
                </c:pt>
              </c:numCache>
            </c:numRef>
          </c:val>
          <c:extLst>
            <c:ext xmlns:c16="http://schemas.microsoft.com/office/drawing/2014/chart" uri="{C3380CC4-5D6E-409C-BE32-E72D297353CC}">
              <c16:uniqueId val="{00000000-1CA0-4DDE-8D5D-DF59B1BBED1D}"/>
            </c:ext>
          </c:extLst>
        </c:ser>
        <c:dLbls>
          <c:showLegendKey val="0"/>
          <c:showVal val="0"/>
          <c:showCatName val="0"/>
          <c:showSerName val="0"/>
          <c:showPercent val="0"/>
          <c:showBubbleSize val="0"/>
        </c:dLbls>
        <c:gapWidth val="150"/>
        <c:overlap val="100"/>
        <c:axId val="509813600"/>
        <c:axId val="509814024"/>
      </c:barChart>
      <c:catAx>
        <c:axId val="509813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4024"/>
        <c:crosses val="autoZero"/>
        <c:auto val="1"/>
        <c:lblAlgn val="ctr"/>
        <c:lblOffset val="100"/>
        <c:noMultiLvlLbl val="0"/>
      </c:catAx>
      <c:valAx>
        <c:axId val="509814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3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9.7677967949416772E-2</c:v>
                </c:pt>
                <c:pt idx="1">
                  <c:v>7.29314291943748E-2</c:v>
                </c:pt>
                <c:pt idx="2">
                  <c:v>8.0235473672735202E-2</c:v>
                </c:pt>
                <c:pt idx="3">
                  <c:v>8.4160034884988549E-2</c:v>
                </c:pt>
                <c:pt idx="4">
                  <c:v>9.6151749700207123E-2</c:v>
                </c:pt>
                <c:pt idx="5">
                  <c:v>9.3644391147934158E-2</c:v>
                </c:pt>
                <c:pt idx="6">
                  <c:v>8.9392783167993026E-2</c:v>
                </c:pt>
                <c:pt idx="7">
                  <c:v>8.9283767578763759E-2</c:v>
                </c:pt>
                <c:pt idx="8">
                  <c:v>8.9610814346451545E-2</c:v>
                </c:pt>
                <c:pt idx="9">
                  <c:v>0.10509102801700643</c:v>
                </c:pt>
                <c:pt idx="10">
                  <c:v>9.6587812057124176E-2</c:v>
                </c:pt>
                <c:pt idx="11">
                  <c:v>8.808459609724191E-2</c:v>
                </c:pt>
              </c:numCache>
            </c:numRef>
          </c:val>
          <c:extLst>
            <c:ext xmlns:c16="http://schemas.microsoft.com/office/drawing/2014/chart" uri="{C3380CC4-5D6E-409C-BE32-E72D297353CC}">
              <c16:uniqueId val="{00000000-609A-4100-A111-EF4DA1D88E83}"/>
            </c:ext>
          </c:extLst>
        </c:ser>
        <c:dLbls>
          <c:showLegendKey val="0"/>
          <c:showVal val="0"/>
          <c:showCatName val="0"/>
          <c:showSerName val="0"/>
          <c:showPercent val="0"/>
          <c:showBubbleSize val="0"/>
        </c:dLbls>
        <c:gapWidth val="150"/>
        <c:overlap val="100"/>
        <c:axId val="489177512"/>
        <c:axId val="489177936"/>
      </c:barChart>
      <c:catAx>
        <c:axId val="489177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77936"/>
        <c:crosses val="autoZero"/>
        <c:auto val="1"/>
        <c:lblAlgn val="ctr"/>
        <c:lblOffset val="100"/>
        <c:noMultiLvlLbl val="0"/>
      </c:catAx>
      <c:valAx>
        <c:axId val="489177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77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'363340'!$H$13</c:f>
              <c:strCache>
                <c:ptCount val="1"/>
                <c:pt idx="0">
                  <c:v>Consumo de energía eléctrica por área física        (kWh/ m2)</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A94-4BF8-A948-9C23AAA19A04}"/>
            </c:ext>
          </c:extLst>
        </c:ser>
        <c:dLbls>
          <c:showLegendKey val="0"/>
          <c:showVal val="0"/>
          <c:showCatName val="0"/>
          <c:showSerName val="0"/>
          <c:showPercent val="0"/>
          <c:showBubbleSize val="0"/>
        </c:dLbls>
        <c:gapWidth val="150"/>
        <c:overlap val="100"/>
        <c:axId val="509814872"/>
        <c:axId val="509815296"/>
      </c:barChart>
      <c:catAx>
        <c:axId val="50981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5296"/>
        <c:crosses val="autoZero"/>
        <c:auto val="1"/>
        <c:lblAlgn val="ctr"/>
        <c:lblOffset val="100"/>
        <c:noMultiLvlLbl val="0"/>
      </c:catAx>
      <c:valAx>
        <c:axId val="5098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'363339'!$B$12:$B$13</c:f>
              <c:strCache>
                <c:ptCount val="2"/>
                <c:pt idx="0">
                  <c:v>Energía     (kWh)</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'363339'!$B$14:$B$25</c:f>
              <c:numCache>
                <c:formatCode>General</c:formatCode>
                <c:ptCount val="12"/>
                <c:pt idx="0">
                  <c:v>9540</c:v>
                </c:pt>
                <c:pt idx="1">
                  <c:v>15780</c:v>
                </c:pt>
                <c:pt idx="2">
                  <c:v>23280</c:v>
                </c:pt>
                <c:pt idx="3">
                  <c:v>18180</c:v>
                </c:pt>
                <c:pt idx="4">
                  <c:v>18960</c:v>
                </c:pt>
                <c:pt idx="5">
                  <c:v>19500</c:v>
                </c:pt>
                <c:pt idx="6">
                  <c:v>7440</c:v>
                </c:pt>
                <c:pt idx="7">
                  <c:v>19320</c:v>
                </c:pt>
                <c:pt idx="8">
                  <c:v>18540</c:v>
                </c:pt>
                <c:pt idx="9">
                  <c:v>18720</c:v>
                </c:pt>
                <c:pt idx="10">
                  <c:v>21720</c:v>
                </c:pt>
                <c:pt idx="11">
                  <c:v>10740</c:v>
                </c:pt>
              </c:numCache>
            </c:numRef>
          </c:val>
          <c:extLst>
            <c:ext xmlns:c16="http://schemas.microsoft.com/office/drawing/2014/chart" uri="{C3380CC4-5D6E-409C-BE32-E72D297353CC}">
              <c16:uniqueId val="{00000000-17D6-4E97-8EEF-47BBCE0E3D19}"/>
            </c:ext>
          </c:extLst>
        </c:ser>
        <c:dLbls>
          <c:showLegendKey val="0"/>
          <c:showVal val="0"/>
          <c:showCatName val="0"/>
          <c:showSerName val="0"/>
          <c:showPercent val="0"/>
          <c:showBubbleSize val="0"/>
        </c:dLbls>
        <c:gapWidth val="150"/>
        <c:overlap val="100"/>
        <c:axId val="509817416"/>
        <c:axId val="509817840"/>
      </c:barChart>
      <c:catAx>
        <c:axId val="509817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7840"/>
        <c:crosses val="autoZero"/>
        <c:auto val="1"/>
        <c:lblAlgn val="ctr"/>
        <c:lblOffset val="100"/>
        <c:noMultiLvlLbl val="0"/>
      </c:catAx>
      <c:valAx>
        <c:axId val="50981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7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'363339'!$C$12:$C$13</c:f>
              <c:strCache>
                <c:ptCount val="2"/>
                <c:pt idx="0">
                  <c:v>Demanda máxima       (kW)</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'363339'!$C$14:$C$25</c:f>
              <c:numCache>
                <c:formatCode>General</c:formatCode>
                <c:ptCount val="12"/>
                <c:pt idx="0">
                  <c:v>39</c:v>
                </c:pt>
                <c:pt idx="1">
                  <c:v>76.260000000000005</c:v>
                </c:pt>
                <c:pt idx="2">
                  <c:v>85.32</c:v>
                </c:pt>
                <c:pt idx="3">
                  <c:v>79.98</c:v>
                </c:pt>
                <c:pt idx="4">
                  <c:v>76.44</c:v>
                </c:pt>
                <c:pt idx="5">
                  <c:v>72.78</c:v>
                </c:pt>
                <c:pt idx="6">
                  <c:v>33.299999999999997</c:v>
                </c:pt>
                <c:pt idx="7">
                  <c:v>67.739999999999995</c:v>
                </c:pt>
                <c:pt idx="8">
                  <c:v>72.36</c:v>
                </c:pt>
                <c:pt idx="9">
                  <c:v>68.52</c:v>
                </c:pt>
                <c:pt idx="10">
                  <c:v>73.92</c:v>
                </c:pt>
                <c:pt idx="11">
                  <c:v>54.24</c:v>
                </c:pt>
              </c:numCache>
            </c:numRef>
          </c:val>
          <c:extLst>
            <c:ext xmlns:c16="http://schemas.microsoft.com/office/drawing/2014/chart" uri="{C3380CC4-5D6E-409C-BE32-E72D297353CC}">
              <c16:uniqueId val="{00000000-7DF1-4299-A8E1-84E6BB8B3ACF}"/>
            </c:ext>
          </c:extLst>
        </c:ser>
        <c:dLbls>
          <c:showLegendKey val="0"/>
          <c:showVal val="0"/>
          <c:showCatName val="0"/>
          <c:showSerName val="0"/>
          <c:showPercent val="0"/>
          <c:showBubbleSize val="0"/>
        </c:dLbls>
        <c:gapWidth val="150"/>
        <c:overlap val="100"/>
        <c:axId val="509818688"/>
        <c:axId val="509819112"/>
      </c:barChart>
      <c:catAx>
        <c:axId val="50981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9112"/>
        <c:crosses val="autoZero"/>
        <c:auto val="1"/>
        <c:lblAlgn val="ctr"/>
        <c:lblOffset val="100"/>
        <c:noMultiLvlLbl val="0"/>
      </c:catAx>
      <c:valAx>
        <c:axId val="50981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'363339'!$D$12:$D$13</c:f>
              <c:strCache>
                <c:ptCount val="2"/>
                <c:pt idx="0">
                  <c:v>Importe             (¢)</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620342.89</c:v>
                </c:pt>
                <c:pt idx="1">
                  <c:v>1170736.3799999999</c:v>
                </c:pt>
                <c:pt idx="2">
                  <c:v>1557608.77</c:v>
                </c:pt>
                <c:pt idx="3">
                  <c:v>1311206.29</c:v>
                </c:pt>
                <c:pt idx="4">
                  <c:v>1330333.3999999999</c:v>
                </c:pt>
                <c:pt idx="5">
                  <c:v>1331392.6299999999</c:v>
                </c:pt>
                <c:pt idx="6" formatCode="&quot;₡&quot;#,##0">
                  <c:v>562705.12</c:v>
                </c:pt>
                <c:pt idx="7" formatCode="&quot;₡&quot;#,##0">
                  <c:v>1363135.55</c:v>
                </c:pt>
                <c:pt idx="8" formatCode="&quot;₡&quot;#,##0">
                  <c:v>1357086.8</c:v>
                </c:pt>
                <c:pt idx="9" formatCode="&quot;₡&quot;#,##0">
                  <c:v>1283420.3600000001</c:v>
                </c:pt>
                <c:pt idx="10" formatCode="&quot;₡&quot;#,##0">
                  <c:v>1412778.2</c:v>
                </c:pt>
                <c:pt idx="11" formatCode="&quot;₡&quot;#,##0">
                  <c:v>807500.33</c:v>
                </c:pt>
              </c:numCache>
            </c:numRef>
          </c:val>
          <c:extLst>
            <c:ext xmlns:c16="http://schemas.microsoft.com/office/drawing/2014/chart" uri="{C3380CC4-5D6E-409C-BE32-E72D297353CC}">
              <c16:uniqueId val="{00000000-825A-4068-BED7-C9C62AF7218D}"/>
            </c:ext>
          </c:extLst>
        </c:ser>
        <c:dLbls>
          <c:showLegendKey val="0"/>
          <c:showVal val="0"/>
          <c:showCatName val="0"/>
          <c:showSerName val="0"/>
          <c:showPercent val="0"/>
          <c:showBubbleSize val="0"/>
        </c:dLbls>
        <c:gapWidth val="150"/>
        <c:overlap val="100"/>
        <c:axId val="509819960"/>
        <c:axId val="509820384"/>
      </c:barChart>
      <c:catAx>
        <c:axId val="50981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20384"/>
        <c:crosses val="autoZero"/>
        <c:auto val="1"/>
        <c:lblAlgn val="ctr"/>
        <c:lblOffset val="100"/>
        <c:noMultiLvlLbl val="0"/>
      </c:catAx>
      <c:valAx>
        <c:axId val="509820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'363339'!$G$13</c:f>
              <c:strCache>
                <c:ptCount val="1"/>
                <c:pt idx="0">
                  <c:v>Consumo de energía eléctrica por  empleado (kWh /Nº empleados)</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1.0400087212471383</c:v>
                </c:pt>
                <c:pt idx="1">
                  <c:v>1.7202659980377193</c:v>
                </c:pt>
                <c:pt idx="2">
                  <c:v>2.5378829172571677</c:v>
                </c:pt>
                <c:pt idx="3">
                  <c:v>1.9819034121879429</c:v>
                </c:pt>
                <c:pt idx="4">
                  <c:v>2.0669355717867655</c:v>
                </c:pt>
                <c:pt idx="5">
                  <c:v>145.02707947236453</c:v>
                </c:pt>
                <c:pt idx="6">
                  <c:v>0.8110759838656928</c:v>
                </c:pt>
                <c:pt idx="7">
                  <c:v>2.1061811839092992</c:v>
                </c:pt>
                <c:pt idx="8">
                  <c:v>2.0211490243104766</c:v>
                </c:pt>
                <c:pt idx="9">
                  <c:v>2.0407718303717433</c:v>
                </c:pt>
                <c:pt idx="10">
                  <c:v>2.3678185980595226</c:v>
                </c:pt>
                <c:pt idx="11">
                  <c:v>1.1708274283222502</c:v>
                </c:pt>
              </c:numCache>
            </c:numRef>
          </c:val>
          <c:extLst>
            <c:ext xmlns:c16="http://schemas.microsoft.com/office/drawing/2014/chart" uri="{C3380CC4-5D6E-409C-BE32-E72D297353CC}">
              <c16:uniqueId val="{00000000-1E53-40A5-AD80-C0B5CAAD9799}"/>
            </c:ext>
          </c:extLst>
        </c:ser>
        <c:dLbls>
          <c:showLegendKey val="0"/>
          <c:showVal val="0"/>
          <c:showCatName val="0"/>
          <c:showSerName val="0"/>
          <c:showPercent val="0"/>
          <c:showBubbleSize val="0"/>
        </c:dLbls>
        <c:gapWidth val="150"/>
        <c:overlap val="100"/>
        <c:axId val="513322624"/>
        <c:axId val="513323048"/>
      </c:barChart>
      <c:catAx>
        <c:axId val="51332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3048"/>
        <c:crosses val="autoZero"/>
        <c:auto val="1"/>
        <c:lblAlgn val="ctr"/>
        <c:lblOffset val="100"/>
        <c:noMultiLvlLbl val="0"/>
      </c:catAx>
      <c:valAx>
        <c:axId val="513323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'363339'!$H$13</c:f>
              <c:strCache>
                <c:ptCount val="1"/>
                <c:pt idx="0">
                  <c:v>Consumo de energía eléctrica por área física        (kWh/ m2)</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993-488E-8A9F-E1D4FD22EB92}"/>
            </c:ext>
          </c:extLst>
        </c:ser>
        <c:dLbls>
          <c:showLegendKey val="0"/>
          <c:showVal val="0"/>
          <c:showCatName val="0"/>
          <c:showSerName val="0"/>
          <c:showPercent val="0"/>
          <c:showBubbleSize val="0"/>
        </c:dLbls>
        <c:gapWidth val="150"/>
        <c:overlap val="100"/>
        <c:axId val="513323896"/>
        <c:axId val="513324320"/>
      </c:barChart>
      <c:catAx>
        <c:axId val="513323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4320"/>
        <c:crosses val="autoZero"/>
        <c:auto val="1"/>
        <c:lblAlgn val="ctr"/>
        <c:lblOffset val="100"/>
        <c:noMultiLvlLbl val="0"/>
      </c:catAx>
      <c:valAx>
        <c:axId val="5133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3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'363337'!$B$12:$B$13</c:f>
              <c:strCache>
                <c:ptCount val="2"/>
                <c:pt idx="0">
                  <c:v>Energía     (kWh)</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1143</c:v>
                </c:pt>
                <c:pt idx="1">
                  <c:v>1332</c:v>
                </c:pt>
                <c:pt idx="2">
                  <c:v>1898</c:v>
                </c:pt>
                <c:pt idx="3">
                  <c:v>1705</c:v>
                </c:pt>
                <c:pt idx="4">
                  <c:v>2111</c:v>
                </c:pt>
                <c:pt idx="5">
                  <c:v>2331</c:v>
                </c:pt>
                <c:pt idx="6">
                  <c:v>1705</c:v>
                </c:pt>
                <c:pt idx="7">
                  <c:v>2408</c:v>
                </c:pt>
                <c:pt idx="8">
                  <c:v>3011</c:v>
                </c:pt>
                <c:pt idx="9">
                  <c:v>2299</c:v>
                </c:pt>
                <c:pt idx="10">
                  <c:v>1661</c:v>
                </c:pt>
                <c:pt idx="11">
                  <c:v>1435</c:v>
                </c:pt>
              </c:numCache>
            </c:numRef>
          </c:val>
          <c:extLst>
            <c:ext xmlns:c16="http://schemas.microsoft.com/office/drawing/2014/chart" uri="{C3380CC4-5D6E-409C-BE32-E72D297353CC}">
              <c16:uniqueId val="{00000000-4670-42C5-A0D1-1D33ECB4D563}"/>
            </c:ext>
          </c:extLst>
        </c:ser>
        <c:dLbls>
          <c:showLegendKey val="0"/>
          <c:showVal val="0"/>
          <c:showCatName val="0"/>
          <c:showSerName val="0"/>
          <c:showPercent val="0"/>
          <c:showBubbleSize val="0"/>
        </c:dLbls>
        <c:gapWidth val="150"/>
        <c:overlap val="100"/>
        <c:axId val="513326440"/>
        <c:axId val="513326864"/>
      </c:barChart>
      <c:catAx>
        <c:axId val="513326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6864"/>
        <c:crosses val="autoZero"/>
        <c:auto val="1"/>
        <c:lblAlgn val="ctr"/>
        <c:lblOffset val="100"/>
        <c:noMultiLvlLbl val="0"/>
      </c:catAx>
      <c:valAx>
        <c:axId val="513326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6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'363337'!$C$12:$C$13</c:f>
              <c:strCache>
                <c:ptCount val="2"/>
                <c:pt idx="0">
                  <c:v>Demanda máxima       (kW)</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E8-48E1-B19F-D1794EA8C19D}"/>
            </c:ext>
          </c:extLst>
        </c:ser>
        <c:dLbls>
          <c:showLegendKey val="0"/>
          <c:showVal val="0"/>
          <c:showCatName val="0"/>
          <c:showSerName val="0"/>
          <c:showPercent val="0"/>
          <c:showBubbleSize val="0"/>
        </c:dLbls>
        <c:gapWidth val="150"/>
        <c:overlap val="100"/>
        <c:axId val="513327712"/>
        <c:axId val="513328136"/>
      </c:barChart>
      <c:catAx>
        <c:axId val="51332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8136"/>
        <c:crosses val="autoZero"/>
        <c:auto val="1"/>
        <c:lblAlgn val="ctr"/>
        <c:lblOffset val="100"/>
        <c:noMultiLvlLbl val="0"/>
      </c:catAx>
      <c:valAx>
        <c:axId val="513328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76725</c:v>
                </c:pt>
                <c:pt idx="1">
                  <c:v>100495</c:v>
                </c:pt>
                <c:pt idx="2">
                  <c:v>143017</c:v>
                </c:pt>
                <c:pt idx="3">
                  <c:v>129342</c:v>
                </c:pt>
                <c:pt idx="4">
                  <c:v>161074</c:v>
                </c:pt>
                <c:pt idx="5">
                  <c:v>177634</c:v>
                </c:pt>
                <c:pt idx="6" formatCode="&quot;₡&quot;#,##0">
                  <c:v>133753</c:v>
                </c:pt>
                <c:pt idx="7" formatCode="&quot;₡&quot;#,##0">
                  <c:v>193613</c:v>
                </c:pt>
                <c:pt idx="8" formatCode="&quot;₡&quot;#,##0">
                  <c:v>241524</c:v>
                </c:pt>
                <c:pt idx="9" formatCode="&quot;₡&quot;#,##0">
                  <c:v>179525</c:v>
                </c:pt>
                <c:pt idx="10" formatCode="&quot;₡&quot;#,##0">
                  <c:v>124693</c:v>
                </c:pt>
                <c:pt idx="11" formatCode="&quot;₡&quot;#,##0">
                  <c:v>107727</c:v>
                </c:pt>
              </c:numCache>
            </c:numRef>
          </c:val>
          <c:extLst>
            <c:ext xmlns:c16="http://schemas.microsoft.com/office/drawing/2014/chart" uri="{C3380CC4-5D6E-409C-BE32-E72D297353CC}">
              <c16:uniqueId val="{00000000-7FAD-4E96-8711-A4786F83E48F}"/>
            </c:ext>
          </c:extLst>
        </c:ser>
        <c:dLbls>
          <c:showLegendKey val="0"/>
          <c:showVal val="0"/>
          <c:showCatName val="0"/>
          <c:showSerName val="0"/>
          <c:showPercent val="0"/>
          <c:showBubbleSize val="0"/>
        </c:dLbls>
        <c:gapWidth val="150"/>
        <c:overlap val="100"/>
        <c:axId val="513328984"/>
        <c:axId val="513329408"/>
      </c:barChart>
      <c:catAx>
        <c:axId val="51332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9408"/>
        <c:crosses val="autoZero"/>
        <c:auto val="1"/>
        <c:lblAlgn val="ctr"/>
        <c:lblOffset val="100"/>
        <c:noMultiLvlLbl val="0"/>
      </c:catAx>
      <c:valAx>
        <c:axId val="51332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0.12460481848904394</c:v>
                </c:pt>
                <c:pt idx="1">
                  <c:v>0.14520876485337403</c:v>
                </c:pt>
                <c:pt idx="2">
                  <c:v>0.20691158835713508</c:v>
                </c:pt>
                <c:pt idx="3">
                  <c:v>0.18587157963588793</c:v>
                </c:pt>
                <c:pt idx="4">
                  <c:v>0.23013190886296742</c:v>
                </c:pt>
                <c:pt idx="5">
                  <c:v>0.25411533849340456</c:v>
                </c:pt>
                <c:pt idx="6">
                  <c:v>0.18587157963588793</c:v>
                </c:pt>
                <c:pt idx="7">
                  <c:v>0.26250953886405753</c:v>
                </c:pt>
                <c:pt idx="8">
                  <c:v>0.32824593916930123</c:v>
                </c:pt>
                <c:pt idx="9">
                  <c:v>0.25062683963806826</c:v>
                </c:pt>
                <c:pt idx="10">
                  <c:v>0.18107489370980051</c:v>
                </c:pt>
                <c:pt idx="11">
                  <c:v>0.15643737054398779</c:v>
                </c:pt>
              </c:numCache>
            </c:numRef>
          </c:val>
          <c:extLst>
            <c:ext xmlns:c16="http://schemas.microsoft.com/office/drawing/2014/chart" uri="{C3380CC4-5D6E-409C-BE32-E72D297353CC}">
              <c16:uniqueId val="{00000000-8E9F-44F8-9975-DB6610100F3A}"/>
            </c:ext>
          </c:extLst>
        </c:ser>
        <c:dLbls>
          <c:showLegendKey val="0"/>
          <c:showVal val="0"/>
          <c:showCatName val="0"/>
          <c:showSerName val="0"/>
          <c:showPercent val="0"/>
          <c:showBubbleSize val="0"/>
        </c:dLbls>
        <c:gapWidth val="150"/>
        <c:overlap val="100"/>
        <c:axId val="513330256"/>
        <c:axId val="513330680"/>
      </c:barChart>
      <c:catAx>
        <c:axId val="51333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0680"/>
        <c:crosses val="autoZero"/>
        <c:auto val="1"/>
        <c:lblAlgn val="ctr"/>
        <c:lblOffset val="100"/>
        <c:noMultiLvlLbl val="0"/>
      </c:catAx>
      <c:valAx>
        <c:axId val="51333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84-4660-AE45-B0D913D11360}"/>
            </c:ext>
          </c:extLst>
        </c:ser>
        <c:dLbls>
          <c:showLegendKey val="0"/>
          <c:showVal val="0"/>
          <c:showCatName val="0"/>
          <c:showSerName val="0"/>
          <c:showPercent val="0"/>
          <c:showBubbleSize val="0"/>
        </c:dLbls>
        <c:gapWidth val="150"/>
        <c:overlap val="100"/>
        <c:axId val="489178784"/>
        <c:axId val="489179208"/>
      </c:barChart>
      <c:catAx>
        <c:axId val="489178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79208"/>
        <c:crosses val="autoZero"/>
        <c:auto val="1"/>
        <c:lblAlgn val="ctr"/>
        <c:lblOffset val="100"/>
        <c:noMultiLvlLbl val="0"/>
      </c:catAx>
      <c:valAx>
        <c:axId val="489179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78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D91-4E6C-B406-C4D788D211E8}"/>
            </c:ext>
          </c:extLst>
        </c:ser>
        <c:dLbls>
          <c:showLegendKey val="0"/>
          <c:showVal val="0"/>
          <c:showCatName val="0"/>
          <c:showSerName val="0"/>
          <c:showPercent val="0"/>
          <c:showBubbleSize val="0"/>
        </c:dLbls>
        <c:gapWidth val="150"/>
        <c:overlap val="100"/>
        <c:axId val="513331528"/>
        <c:axId val="513331952"/>
      </c:barChart>
      <c:catAx>
        <c:axId val="51333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1952"/>
        <c:crosses val="autoZero"/>
        <c:auto val="1"/>
        <c:lblAlgn val="ctr"/>
        <c:lblOffset val="100"/>
        <c:noMultiLvlLbl val="0"/>
      </c:catAx>
      <c:valAx>
        <c:axId val="5133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2636</c:v>
                </c:pt>
                <c:pt idx="1">
                  <c:v>3397</c:v>
                </c:pt>
                <c:pt idx="2">
                  <c:v>4405</c:v>
                </c:pt>
                <c:pt idx="3">
                  <c:v>4122</c:v>
                </c:pt>
                <c:pt idx="4">
                  <c:v>4622</c:v>
                </c:pt>
                <c:pt idx="5">
                  <c:v>4906</c:v>
                </c:pt>
                <c:pt idx="6">
                  <c:v>3871</c:v>
                </c:pt>
                <c:pt idx="7">
                  <c:v>4699</c:v>
                </c:pt>
                <c:pt idx="8">
                  <c:v>5988</c:v>
                </c:pt>
                <c:pt idx="9">
                  <c:v>5904</c:v>
                </c:pt>
                <c:pt idx="10">
                  <c:v>3607</c:v>
                </c:pt>
                <c:pt idx="11">
                  <c:v>1561</c:v>
                </c:pt>
              </c:numCache>
            </c:numRef>
          </c:val>
          <c:extLst>
            <c:ext xmlns:c16="http://schemas.microsoft.com/office/drawing/2014/chart" uri="{C3380CC4-5D6E-409C-BE32-E72D297353CC}">
              <c16:uniqueId val="{00000000-5B0B-4D2B-9932-724D9294CA96}"/>
            </c:ext>
          </c:extLst>
        </c:ser>
        <c:dLbls>
          <c:showLegendKey val="0"/>
          <c:showVal val="0"/>
          <c:showCatName val="0"/>
          <c:showSerName val="0"/>
          <c:showPercent val="0"/>
          <c:showBubbleSize val="0"/>
        </c:dLbls>
        <c:gapWidth val="150"/>
        <c:overlap val="100"/>
        <c:axId val="513334072"/>
        <c:axId val="513334496"/>
      </c:barChart>
      <c:catAx>
        <c:axId val="51333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4496"/>
        <c:crosses val="autoZero"/>
        <c:auto val="1"/>
        <c:lblAlgn val="ctr"/>
        <c:lblOffset val="100"/>
        <c:noMultiLvlLbl val="0"/>
      </c:catAx>
      <c:valAx>
        <c:axId val="51333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pt idx="0">
                  <c:v>9.9499999999999993</c:v>
                </c:pt>
                <c:pt idx="1">
                  <c:v>24.494</c:v>
                </c:pt>
                <c:pt idx="2">
                  <c:v>25.405000000000001</c:v>
                </c:pt>
                <c:pt idx="3">
                  <c:v>27.244</c:v>
                </c:pt>
                <c:pt idx="4">
                  <c:v>28.692</c:v>
                </c:pt>
                <c:pt idx="5">
                  <c:v>18.068000000000001</c:v>
                </c:pt>
                <c:pt idx="6">
                  <c:v>13.250999999999999</c:v>
                </c:pt>
                <c:pt idx="7">
                  <c:v>28.158999999999999</c:v>
                </c:pt>
                <c:pt idx="8">
                  <c:v>30.585000000000001</c:v>
                </c:pt>
                <c:pt idx="9">
                  <c:v>30.83</c:v>
                </c:pt>
                <c:pt idx="10">
                  <c:v>25.506</c:v>
                </c:pt>
                <c:pt idx="11">
                  <c:v>10.09</c:v>
                </c:pt>
              </c:numCache>
            </c:numRef>
          </c:val>
          <c:extLst>
            <c:ext xmlns:c16="http://schemas.microsoft.com/office/drawing/2014/chart" uri="{C3380CC4-5D6E-409C-BE32-E72D297353CC}">
              <c16:uniqueId val="{00000000-B660-4D31-9C37-8E4C1BE6AB94}"/>
            </c:ext>
          </c:extLst>
        </c:ser>
        <c:dLbls>
          <c:showLegendKey val="0"/>
          <c:showVal val="0"/>
          <c:showCatName val="0"/>
          <c:showSerName val="0"/>
          <c:showPercent val="0"/>
          <c:showBubbleSize val="0"/>
        </c:dLbls>
        <c:gapWidth val="150"/>
        <c:overlap val="100"/>
        <c:axId val="513335344"/>
        <c:axId val="513335768"/>
      </c:barChart>
      <c:catAx>
        <c:axId val="51333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5768"/>
        <c:crosses val="autoZero"/>
        <c:auto val="1"/>
        <c:lblAlgn val="ctr"/>
        <c:lblOffset val="100"/>
        <c:noMultiLvlLbl val="0"/>
      </c:catAx>
      <c:valAx>
        <c:axId val="51333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181542.41</c:v>
                </c:pt>
                <c:pt idx="1">
                  <c:v>303200.25</c:v>
                </c:pt>
                <c:pt idx="2">
                  <c:v>353289.8</c:v>
                </c:pt>
                <c:pt idx="3">
                  <c:v>355385.48</c:v>
                </c:pt>
                <c:pt idx="4">
                  <c:v>388648.02</c:v>
                </c:pt>
                <c:pt idx="5">
                  <c:v>334369.49</c:v>
                </c:pt>
                <c:pt idx="6" formatCode="&quot;₡&quot;#,##0">
                  <c:v>266805.92</c:v>
                </c:pt>
                <c:pt idx="7" formatCode="&quot;₡&quot;#,##0">
                  <c:v>410267.08</c:v>
                </c:pt>
                <c:pt idx="8" formatCode="&quot;₡&quot;#,##0">
                  <c:v>487197.46</c:v>
                </c:pt>
                <c:pt idx="9" formatCode="&quot;₡&quot;#,##0">
                  <c:v>464349.03</c:v>
                </c:pt>
                <c:pt idx="10" formatCode="&quot;₡&quot;#,##0">
                  <c:v>317048.46000000002</c:v>
                </c:pt>
                <c:pt idx="11" formatCode="&quot;₡&quot;#,##0">
                  <c:v>190579.74</c:v>
                </c:pt>
              </c:numCache>
            </c:numRef>
          </c:val>
          <c:extLst>
            <c:ext xmlns:c16="http://schemas.microsoft.com/office/drawing/2014/chart" uri="{C3380CC4-5D6E-409C-BE32-E72D297353CC}">
              <c16:uniqueId val="{00000000-4945-4F68-9CEE-769D06FD4628}"/>
            </c:ext>
          </c:extLst>
        </c:ser>
        <c:dLbls>
          <c:showLegendKey val="0"/>
          <c:showVal val="0"/>
          <c:showCatName val="0"/>
          <c:showSerName val="0"/>
          <c:showPercent val="0"/>
          <c:showBubbleSize val="0"/>
        </c:dLbls>
        <c:gapWidth val="150"/>
        <c:overlap val="100"/>
        <c:axId val="513336616"/>
        <c:axId val="513337040"/>
      </c:barChart>
      <c:catAx>
        <c:axId val="51333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7040"/>
        <c:crosses val="autoZero"/>
        <c:auto val="1"/>
        <c:lblAlgn val="ctr"/>
        <c:lblOffset val="100"/>
        <c:noMultiLvlLbl val="0"/>
      </c:catAx>
      <c:valAx>
        <c:axId val="51333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0.28736509320832881</c:v>
                </c:pt>
                <c:pt idx="1">
                  <c:v>0.37032595661179546</c:v>
                </c:pt>
                <c:pt idx="2">
                  <c:v>0.48021367055488934</c:v>
                </c:pt>
                <c:pt idx="3">
                  <c:v>0.44936225880300884</c:v>
                </c:pt>
                <c:pt idx="4">
                  <c:v>0.50387005341763869</c:v>
                </c:pt>
                <c:pt idx="5">
                  <c:v>0.53483048075874851</c:v>
                </c:pt>
                <c:pt idx="6">
                  <c:v>0.42199934590646465</c:v>
                </c:pt>
                <c:pt idx="7">
                  <c:v>0.51226425378829177</c:v>
                </c:pt>
                <c:pt idx="8">
                  <c:v>0.65278534830480761</c:v>
                </c:pt>
                <c:pt idx="9">
                  <c:v>0.64362803880954977</c:v>
                </c:pt>
                <c:pt idx="10">
                  <c:v>0.39321923034994005</c:v>
                </c:pt>
                <c:pt idx="11">
                  <c:v>0.17017333478687452</c:v>
                </c:pt>
              </c:numCache>
            </c:numRef>
          </c:val>
          <c:extLst>
            <c:ext xmlns:c16="http://schemas.microsoft.com/office/drawing/2014/chart" uri="{C3380CC4-5D6E-409C-BE32-E72D297353CC}">
              <c16:uniqueId val="{00000000-4267-4FDA-B7CD-DC0731C4C395}"/>
            </c:ext>
          </c:extLst>
        </c:ser>
        <c:dLbls>
          <c:showLegendKey val="0"/>
          <c:showVal val="0"/>
          <c:showCatName val="0"/>
          <c:showSerName val="0"/>
          <c:showPercent val="0"/>
          <c:showBubbleSize val="0"/>
        </c:dLbls>
        <c:gapWidth val="150"/>
        <c:overlap val="100"/>
        <c:axId val="513337888"/>
        <c:axId val="513338312"/>
      </c:barChart>
      <c:catAx>
        <c:axId val="51333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8312"/>
        <c:crosses val="autoZero"/>
        <c:auto val="1"/>
        <c:lblAlgn val="ctr"/>
        <c:lblOffset val="100"/>
        <c:noMultiLvlLbl val="0"/>
      </c:catAx>
      <c:valAx>
        <c:axId val="51333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647-4431-84E9-ECD51A3FB69B}"/>
            </c:ext>
          </c:extLst>
        </c:ser>
        <c:dLbls>
          <c:showLegendKey val="0"/>
          <c:showVal val="0"/>
          <c:showCatName val="0"/>
          <c:showSerName val="0"/>
          <c:showPercent val="0"/>
          <c:showBubbleSize val="0"/>
        </c:dLbls>
        <c:gapWidth val="150"/>
        <c:overlap val="100"/>
        <c:axId val="513339160"/>
        <c:axId val="513339584"/>
      </c:barChart>
      <c:catAx>
        <c:axId val="51333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9584"/>
        <c:crosses val="autoZero"/>
        <c:auto val="1"/>
        <c:lblAlgn val="ctr"/>
        <c:lblOffset val="100"/>
        <c:noMultiLvlLbl val="0"/>
      </c:catAx>
      <c:valAx>
        <c:axId val="51333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125300</c:v>
                </c:pt>
                <c:pt idx="1">
                  <c:v>168700</c:v>
                </c:pt>
                <c:pt idx="2">
                  <c:v>201600</c:v>
                </c:pt>
                <c:pt idx="3">
                  <c:v>180600</c:v>
                </c:pt>
                <c:pt idx="4">
                  <c:v>186200</c:v>
                </c:pt>
                <c:pt idx="5">
                  <c:v>210700</c:v>
                </c:pt>
                <c:pt idx="6">
                  <c:v>142800</c:v>
                </c:pt>
                <c:pt idx="7">
                  <c:v>203000</c:v>
                </c:pt>
                <c:pt idx="8">
                  <c:v>199500</c:v>
                </c:pt>
                <c:pt idx="9">
                  <c:v>211400</c:v>
                </c:pt>
                <c:pt idx="10">
                  <c:v>219800</c:v>
                </c:pt>
                <c:pt idx="11">
                  <c:v>198100</c:v>
                </c:pt>
              </c:numCache>
            </c:numRef>
          </c:val>
          <c:extLst>
            <c:ext xmlns:c16="http://schemas.microsoft.com/office/drawing/2014/chart" uri="{C3380CC4-5D6E-409C-BE32-E72D297353CC}">
              <c16:uniqueId val="{00000000-EA40-4581-B20E-792A3B80D08F}"/>
            </c:ext>
          </c:extLst>
        </c:ser>
        <c:dLbls>
          <c:showLegendKey val="0"/>
          <c:showVal val="0"/>
          <c:showCatName val="0"/>
          <c:showSerName val="0"/>
          <c:showPercent val="0"/>
          <c:showBubbleSize val="0"/>
        </c:dLbls>
        <c:gapWidth val="150"/>
        <c:overlap val="100"/>
        <c:axId val="513341704"/>
        <c:axId val="513342128"/>
      </c:barChart>
      <c:catAx>
        <c:axId val="51334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128"/>
        <c:crosses val="autoZero"/>
        <c:auto val="1"/>
        <c:lblAlgn val="ctr"/>
        <c:lblOffset val="100"/>
        <c:noMultiLvlLbl val="0"/>
      </c:catAx>
      <c:valAx>
        <c:axId val="51334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pt idx="0">
                  <c:v>348.6</c:v>
                </c:pt>
                <c:pt idx="1">
                  <c:v>480.9</c:v>
                </c:pt>
                <c:pt idx="2">
                  <c:v>614.6</c:v>
                </c:pt>
                <c:pt idx="3">
                  <c:v>527.1</c:v>
                </c:pt>
                <c:pt idx="4">
                  <c:v>568.4</c:v>
                </c:pt>
                <c:pt idx="5">
                  <c:v>590.79999999999995</c:v>
                </c:pt>
                <c:pt idx="6">
                  <c:v>541.1</c:v>
                </c:pt>
                <c:pt idx="7">
                  <c:v>545.29999999999995</c:v>
                </c:pt>
                <c:pt idx="8">
                  <c:v>542.5</c:v>
                </c:pt>
                <c:pt idx="9">
                  <c:v>579.6</c:v>
                </c:pt>
                <c:pt idx="10">
                  <c:v>592.20000000000005</c:v>
                </c:pt>
                <c:pt idx="11">
                  <c:v>565.6</c:v>
                </c:pt>
              </c:numCache>
            </c:numRef>
          </c:val>
          <c:extLst>
            <c:ext xmlns:c16="http://schemas.microsoft.com/office/drawing/2014/chart" uri="{C3380CC4-5D6E-409C-BE32-E72D297353CC}">
              <c16:uniqueId val="{00000000-1A30-46B1-A266-ED4D6C0252B1}"/>
            </c:ext>
          </c:extLst>
        </c:ser>
        <c:dLbls>
          <c:showLegendKey val="0"/>
          <c:showVal val="0"/>
          <c:showCatName val="0"/>
          <c:showSerName val="0"/>
          <c:showPercent val="0"/>
          <c:showBubbleSize val="0"/>
        </c:dLbls>
        <c:gapWidth val="150"/>
        <c:overlap val="100"/>
        <c:axId val="513342552"/>
        <c:axId val="513342976"/>
      </c:barChart>
      <c:catAx>
        <c:axId val="513342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976"/>
        <c:crosses val="autoZero"/>
        <c:auto val="1"/>
        <c:lblAlgn val="ctr"/>
        <c:lblOffset val="100"/>
        <c:noMultiLvlLbl val="0"/>
      </c:catAx>
      <c:valAx>
        <c:axId val="513342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2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6966080.3700000001</c:v>
                </c:pt>
                <c:pt idx="1">
                  <c:v>10063686.199999999</c:v>
                </c:pt>
                <c:pt idx="2">
                  <c:v>12244430.300000001</c:v>
                </c:pt>
                <c:pt idx="3">
                  <c:v>10935080.630000001</c:v>
                </c:pt>
                <c:pt idx="4">
                  <c:v>11483804.220000001</c:v>
                </c:pt>
                <c:pt idx="5">
                  <c:v>12644096.67</c:v>
                </c:pt>
                <c:pt idx="6" formatCode="&quot;₡&quot;#,##0">
                  <c:v>9840109.9800000004</c:v>
                </c:pt>
                <c:pt idx="7" formatCode="&quot;₡&quot;#,##0">
                  <c:v>12704034.15</c:v>
                </c:pt>
                <c:pt idx="8" formatCode="&quot;₡&quot;#,##0">
                  <c:v>12531753.050000001</c:v>
                </c:pt>
                <c:pt idx="9" formatCode="&quot;₡&quot;#,##0">
                  <c:v>12733740.34</c:v>
                </c:pt>
                <c:pt idx="10" formatCode="&quot;₡&quot;#,##0">
                  <c:v>12776213.939999999</c:v>
                </c:pt>
                <c:pt idx="11" formatCode="&quot;₡&quot;#,##0">
                  <c:v>11727171.26</c:v>
                </c:pt>
              </c:numCache>
            </c:numRef>
          </c:val>
          <c:extLst>
            <c:ext xmlns:c16="http://schemas.microsoft.com/office/drawing/2014/chart" uri="{C3380CC4-5D6E-409C-BE32-E72D297353CC}">
              <c16:uniqueId val="{00000000-D7B1-42A3-8DCF-F4F5770A5E5E}"/>
            </c:ext>
          </c:extLst>
        </c:ser>
        <c:dLbls>
          <c:showLegendKey val="0"/>
          <c:showVal val="0"/>
          <c:showCatName val="0"/>
          <c:showSerName val="0"/>
          <c:showPercent val="0"/>
          <c:showBubbleSize val="0"/>
        </c:dLbls>
        <c:gapWidth val="150"/>
        <c:overlap val="100"/>
        <c:axId val="513343824"/>
        <c:axId val="513344248"/>
      </c:barChart>
      <c:catAx>
        <c:axId val="51334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4248"/>
        <c:crosses val="autoZero"/>
        <c:auto val="1"/>
        <c:lblAlgn val="ctr"/>
        <c:lblOffset val="100"/>
        <c:noMultiLvlLbl val="0"/>
      </c:catAx>
      <c:valAx>
        <c:axId val="513344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13.65965333042625</c:v>
                </c:pt>
                <c:pt idx="1">
                  <c:v>18.390929902976126</c:v>
                </c:pt>
                <c:pt idx="2">
                  <c:v>21.977542788618774</c:v>
                </c:pt>
                <c:pt idx="3">
                  <c:v>19.688215414804318</c:v>
                </c:pt>
                <c:pt idx="4">
                  <c:v>20.298702714488172</c:v>
                </c:pt>
                <c:pt idx="5">
                  <c:v>22.969584650605036</c:v>
                </c:pt>
                <c:pt idx="6">
                  <c:v>15.567426141938297</c:v>
                </c:pt>
                <c:pt idx="7">
                  <c:v>22.130164613539737</c:v>
                </c:pt>
                <c:pt idx="8">
                  <c:v>21.748610051237328</c:v>
                </c:pt>
                <c:pt idx="9">
                  <c:v>23.045895563065518</c:v>
                </c:pt>
                <c:pt idx="10">
                  <c:v>23.961626512591302</c:v>
                </c:pt>
                <c:pt idx="11">
                  <c:v>21.595988226316365</c:v>
                </c:pt>
              </c:numCache>
            </c:numRef>
          </c:val>
          <c:extLst>
            <c:ext xmlns:c16="http://schemas.microsoft.com/office/drawing/2014/chart" uri="{C3380CC4-5D6E-409C-BE32-E72D297353CC}">
              <c16:uniqueId val="{00000000-EBEC-43DF-A337-7F0487D2A2EB}"/>
            </c:ext>
          </c:extLst>
        </c:ser>
        <c:dLbls>
          <c:showLegendKey val="0"/>
          <c:showVal val="0"/>
          <c:showCatName val="0"/>
          <c:showSerName val="0"/>
          <c:showPercent val="0"/>
          <c:showBubbleSize val="0"/>
        </c:dLbls>
        <c:gapWidth val="150"/>
        <c:overlap val="100"/>
        <c:axId val="513345096"/>
        <c:axId val="513345520"/>
      </c:barChart>
      <c:catAx>
        <c:axId val="5133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5520"/>
        <c:crosses val="autoZero"/>
        <c:auto val="1"/>
        <c:lblAlgn val="ctr"/>
        <c:lblOffset val="100"/>
        <c:noMultiLvlLbl val="0"/>
      </c:catAx>
      <c:valAx>
        <c:axId val="51334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110</c:v>
                </c:pt>
                <c:pt idx="1">
                  <c:v>117</c:v>
                </c:pt>
                <c:pt idx="2">
                  <c:v>120</c:v>
                </c:pt>
                <c:pt idx="3">
                  <c:v>271</c:v>
                </c:pt>
                <c:pt idx="4">
                  <c:v>219</c:v>
                </c:pt>
                <c:pt idx="5">
                  <c:v>251</c:v>
                </c:pt>
                <c:pt idx="6">
                  <c:v>192</c:v>
                </c:pt>
                <c:pt idx="7">
                  <c:v>213</c:v>
                </c:pt>
                <c:pt idx="8">
                  <c:v>197</c:v>
                </c:pt>
                <c:pt idx="9">
                  <c:v>197</c:v>
                </c:pt>
                <c:pt idx="10">
                  <c:v>169</c:v>
                </c:pt>
                <c:pt idx="11">
                  <c:v>47</c:v>
                </c:pt>
              </c:numCache>
            </c:numRef>
          </c:val>
          <c:extLst>
            <c:ext xmlns:c16="http://schemas.microsoft.com/office/drawing/2014/chart" uri="{C3380CC4-5D6E-409C-BE32-E72D297353CC}">
              <c16:uniqueId val="{00000000-C380-4D2D-9E0C-7B899FF0F7F1}"/>
            </c:ext>
          </c:extLst>
        </c:ser>
        <c:dLbls>
          <c:showLegendKey val="0"/>
          <c:showVal val="0"/>
          <c:showCatName val="0"/>
          <c:showSerName val="0"/>
          <c:showPercent val="0"/>
          <c:showBubbleSize val="0"/>
        </c:dLbls>
        <c:gapWidth val="150"/>
        <c:overlap val="100"/>
        <c:axId val="489181328"/>
        <c:axId val="489181752"/>
      </c:barChart>
      <c:catAx>
        <c:axId val="489181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1752"/>
        <c:crosses val="autoZero"/>
        <c:auto val="1"/>
        <c:lblAlgn val="ctr"/>
        <c:lblOffset val="100"/>
        <c:noMultiLvlLbl val="0"/>
      </c:catAx>
      <c:valAx>
        <c:axId val="489181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1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C1A-418B-82F8-EB3AE684DCA6}"/>
            </c:ext>
          </c:extLst>
        </c:ser>
        <c:dLbls>
          <c:showLegendKey val="0"/>
          <c:showVal val="0"/>
          <c:showCatName val="0"/>
          <c:showSerName val="0"/>
          <c:showPercent val="0"/>
          <c:showBubbleSize val="0"/>
        </c:dLbls>
        <c:gapWidth val="150"/>
        <c:overlap val="100"/>
        <c:axId val="513346368"/>
        <c:axId val="513346792"/>
      </c:barChart>
      <c:catAx>
        <c:axId val="5133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6792"/>
        <c:crosses val="autoZero"/>
        <c:auto val="1"/>
        <c:lblAlgn val="ctr"/>
        <c:lblOffset val="100"/>
        <c:noMultiLvlLbl val="0"/>
      </c:catAx>
      <c:valAx>
        <c:axId val="513346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110</c:v>
                </c:pt>
                <c:pt idx="1">
                  <c:v>117</c:v>
                </c:pt>
                <c:pt idx="2">
                  <c:v>120</c:v>
                </c:pt>
                <c:pt idx="3">
                  <c:v>271</c:v>
                </c:pt>
                <c:pt idx="4">
                  <c:v>219</c:v>
                </c:pt>
                <c:pt idx="5">
                  <c:v>251</c:v>
                </c:pt>
                <c:pt idx="6">
                  <c:v>192</c:v>
                </c:pt>
                <c:pt idx="7">
                  <c:v>213</c:v>
                </c:pt>
                <c:pt idx="8">
                  <c:v>197</c:v>
                </c:pt>
                <c:pt idx="9">
                  <c:v>197</c:v>
                </c:pt>
                <c:pt idx="10">
                  <c:v>169</c:v>
                </c:pt>
                <c:pt idx="11">
                  <c:v>47</c:v>
                </c:pt>
              </c:numCache>
            </c:numRef>
          </c:val>
          <c:extLst>
            <c:ext xmlns:c16="http://schemas.microsoft.com/office/drawing/2014/chart" uri="{C3380CC4-5D6E-409C-BE32-E72D297353CC}">
              <c16:uniqueId val="{00000000-BC9A-4014-9F18-FBA0B1F897BE}"/>
            </c:ext>
          </c:extLst>
        </c:ser>
        <c:dLbls>
          <c:showLegendKey val="0"/>
          <c:showVal val="0"/>
          <c:showCatName val="0"/>
          <c:showSerName val="0"/>
          <c:showPercent val="0"/>
          <c:showBubbleSize val="0"/>
        </c:dLbls>
        <c:gapWidth val="150"/>
        <c:overlap val="100"/>
        <c:axId val="513348912"/>
        <c:axId val="513349336"/>
      </c:barChart>
      <c:catAx>
        <c:axId val="513348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9336"/>
        <c:crosses val="autoZero"/>
        <c:auto val="1"/>
        <c:lblAlgn val="ctr"/>
        <c:lblOffset val="100"/>
        <c:noMultiLvlLbl val="0"/>
      </c:catAx>
      <c:valAx>
        <c:axId val="513349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8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461-408E-8D49-D890A8E67F88}"/>
            </c:ext>
          </c:extLst>
        </c:ser>
        <c:dLbls>
          <c:showLegendKey val="0"/>
          <c:showVal val="0"/>
          <c:showCatName val="0"/>
          <c:showSerName val="0"/>
          <c:showPercent val="0"/>
          <c:showBubbleSize val="0"/>
        </c:dLbls>
        <c:gapWidth val="150"/>
        <c:overlap val="100"/>
        <c:axId val="513350184"/>
        <c:axId val="513350608"/>
      </c:barChart>
      <c:catAx>
        <c:axId val="513350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0608"/>
        <c:crosses val="autoZero"/>
        <c:auto val="1"/>
        <c:lblAlgn val="ctr"/>
        <c:lblOffset val="100"/>
        <c:noMultiLvlLbl val="0"/>
      </c:catAx>
      <c:valAx>
        <c:axId val="51335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0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"₡"#,##0.00;[Red]\-"₡"#,##0.00</c:formatCode>
                <c:ptCount val="12"/>
                <c:pt idx="0">
                  <c:v>7384</c:v>
                </c:pt>
                <c:pt idx="1">
                  <c:v>8827</c:v>
                </c:pt>
                <c:pt idx="2">
                  <c:v>9054</c:v>
                </c:pt>
                <c:pt idx="3">
                  <c:v>20558</c:v>
                </c:pt>
                <c:pt idx="4">
                  <c:v>16757</c:v>
                </c:pt>
                <c:pt idx="5">
                  <c:v>19205</c:v>
                </c:pt>
                <c:pt idx="6">
                  <c:v>15062</c:v>
                </c:pt>
                <c:pt idx="7">
                  <c:v>17202</c:v>
                </c:pt>
                <c:pt idx="8">
                  <c:v>15910</c:v>
                </c:pt>
                <c:pt idx="9" formatCode="&quot;₡&quot;#,##0">
                  <c:v>15443</c:v>
                </c:pt>
                <c:pt idx="10" formatCode="&quot;₡&quot;#,##0">
                  <c:v>12687</c:v>
                </c:pt>
                <c:pt idx="11" formatCode="&quot;₡&quot;#,##0">
                  <c:v>19471</c:v>
                </c:pt>
              </c:numCache>
            </c:numRef>
          </c:val>
          <c:extLst>
            <c:ext xmlns:c16="http://schemas.microsoft.com/office/drawing/2014/chart" uri="{C3380CC4-5D6E-409C-BE32-E72D297353CC}">
              <c16:uniqueId val="{00000000-BF9A-471C-ACAE-E505B80DE8A2}"/>
            </c:ext>
          </c:extLst>
        </c:ser>
        <c:dLbls>
          <c:showLegendKey val="0"/>
          <c:showVal val="0"/>
          <c:showCatName val="0"/>
          <c:showSerName val="0"/>
          <c:showPercent val="0"/>
          <c:showBubbleSize val="0"/>
        </c:dLbls>
        <c:gapWidth val="150"/>
        <c:overlap val="100"/>
        <c:axId val="513351456"/>
        <c:axId val="513351880"/>
      </c:barChart>
      <c:catAx>
        <c:axId val="51335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1880"/>
        <c:crosses val="autoZero"/>
        <c:auto val="1"/>
        <c:lblAlgn val="ctr"/>
        <c:lblOffset val="100"/>
        <c:noMultiLvlLbl val="0"/>
      </c:catAx>
      <c:valAx>
        <c:axId val="513351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00;[Red]\-&quot;₡&quot;#,##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1.1991714815218575E-2</c:v>
                </c:pt>
                <c:pt idx="1">
                  <c:v>1.2754823939823395E-2</c:v>
                </c:pt>
                <c:pt idx="2">
                  <c:v>1.3081870707511174E-2</c:v>
                </c:pt>
                <c:pt idx="3">
                  <c:v>2.9543224681129403E-2</c:v>
                </c:pt>
                <c:pt idx="4">
                  <c:v>2.3874414041207891E-2</c:v>
                </c:pt>
                <c:pt idx="5">
                  <c:v>2.7362912896544207E-2</c:v>
                </c:pt>
                <c:pt idx="6">
                  <c:v>2.0930993132017878E-2</c:v>
                </c:pt>
                <c:pt idx="7">
                  <c:v>2.3220320505832334E-2</c:v>
                </c:pt>
                <c:pt idx="8">
                  <c:v>2.1476071078164176E-2</c:v>
                </c:pt>
                <c:pt idx="9">
                  <c:v>2.1476071078164176E-2</c:v>
                </c:pt>
                <c:pt idx="10">
                  <c:v>1.8423634579744903E-2</c:v>
                </c:pt>
                <c:pt idx="11">
                  <c:v>5.1237326937752098E-3</c:v>
                </c:pt>
              </c:numCache>
            </c:numRef>
          </c:val>
          <c:extLst>
            <c:ext xmlns:c16="http://schemas.microsoft.com/office/drawing/2014/chart" uri="{C3380CC4-5D6E-409C-BE32-E72D297353CC}">
              <c16:uniqueId val="{00000000-E83C-4E5F-BDBF-BC4B96CE629F}"/>
            </c:ext>
          </c:extLst>
        </c:ser>
        <c:dLbls>
          <c:showLegendKey val="0"/>
          <c:showVal val="0"/>
          <c:showCatName val="0"/>
          <c:showSerName val="0"/>
          <c:showPercent val="0"/>
          <c:showBubbleSize val="0"/>
        </c:dLbls>
        <c:gapWidth val="150"/>
        <c:overlap val="100"/>
        <c:axId val="513352728"/>
        <c:axId val="513353152"/>
      </c:barChart>
      <c:catAx>
        <c:axId val="513352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3152"/>
        <c:crosses val="autoZero"/>
        <c:auto val="1"/>
        <c:lblAlgn val="ctr"/>
        <c:lblOffset val="100"/>
        <c:noMultiLvlLbl val="0"/>
      </c:catAx>
      <c:valAx>
        <c:axId val="5133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2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55F-47F3-9F30-ED25F30271A6}"/>
            </c:ext>
          </c:extLst>
        </c:ser>
        <c:dLbls>
          <c:showLegendKey val="0"/>
          <c:showVal val="0"/>
          <c:showCatName val="0"/>
          <c:showSerName val="0"/>
          <c:showPercent val="0"/>
          <c:showBubbleSize val="0"/>
        </c:dLbls>
        <c:gapWidth val="150"/>
        <c:overlap val="100"/>
        <c:axId val="513354000"/>
        <c:axId val="513354424"/>
      </c:barChart>
      <c:catAx>
        <c:axId val="51335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4424"/>
        <c:crosses val="autoZero"/>
        <c:auto val="1"/>
        <c:lblAlgn val="ctr"/>
        <c:lblOffset val="100"/>
        <c:noMultiLvlLbl val="0"/>
      </c:catAx>
      <c:valAx>
        <c:axId val="513354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896</c:v>
                </c:pt>
                <c:pt idx="2">
                  <c:v>669</c:v>
                </c:pt>
                <c:pt idx="3">
                  <c:v>736</c:v>
                </c:pt>
                <c:pt idx="4">
                  <c:v>772</c:v>
                </c:pt>
                <c:pt idx="5">
                  <c:v>882</c:v>
                </c:pt>
                <c:pt idx="6">
                  <c:v>859</c:v>
                </c:pt>
                <c:pt idx="7">
                  <c:v>820</c:v>
                </c:pt>
                <c:pt idx="8">
                  <c:v>819</c:v>
                </c:pt>
                <c:pt idx="9">
                  <c:v>822</c:v>
                </c:pt>
                <c:pt idx="10">
                  <c:v>964</c:v>
                </c:pt>
                <c:pt idx="11">
                  <c:v>886</c:v>
                </c:pt>
                <c:pt idx="12">
                  <c:v>808</c:v>
                </c:pt>
              </c:numCache>
            </c:numRef>
          </c:val>
          <c:extLst>
            <c:ext xmlns:c16="http://schemas.microsoft.com/office/drawing/2014/chart" uri="{C3380CC4-5D6E-409C-BE32-E72D297353CC}">
              <c16:uniqueId val="{00000000-D5FC-45E6-BE6A-A9B5A27A722A}"/>
            </c:ext>
          </c:extLst>
        </c:ser>
        <c:dLbls>
          <c:showLegendKey val="0"/>
          <c:showVal val="0"/>
          <c:showCatName val="0"/>
          <c:showSerName val="0"/>
          <c:showPercent val="0"/>
          <c:showBubbleSize val="0"/>
        </c:dLbls>
        <c:gapWidth val="150"/>
        <c:overlap val="100"/>
        <c:axId val="513356120"/>
        <c:axId val="513356544"/>
      </c:barChart>
      <c:catAx>
        <c:axId val="513356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6544"/>
        <c:crosses val="autoZero"/>
        <c:auto val="1"/>
        <c:lblAlgn val="ctr"/>
        <c:lblOffset val="100"/>
        <c:noMultiLvlLbl val="0"/>
      </c:catAx>
      <c:valAx>
        <c:axId val="51335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6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B8B-4389-A14B-A1F6422D2328}"/>
            </c:ext>
          </c:extLst>
        </c:ser>
        <c:dLbls>
          <c:showLegendKey val="0"/>
          <c:showVal val="0"/>
          <c:showCatName val="0"/>
          <c:showSerName val="0"/>
          <c:showPercent val="0"/>
          <c:showBubbleSize val="0"/>
        </c:dLbls>
        <c:gapWidth val="150"/>
        <c:overlap val="100"/>
        <c:axId val="513357392"/>
        <c:axId val="513357816"/>
      </c:barChart>
      <c:catAx>
        <c:axId val="513357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7816"/>
        <c:crosses val="autoZero"/>
        <c:auto val="1"/>
        <c:lblAlgn val="ctr"/>
        <c:lblOffset val="100"/>
        <c:noMultiLvlLbl val="0"/>
      </c:catAx>
      <c:valAx>
        <c:axId val="513357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7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60145</c:v>
                </c:pt>
                <c:pt idx="1">
                  <c:v>50474</c:v>
                </c:pt>
                <c:pt idx="2">
                  <c:v>55529</c:v>
                </c:pt>
                <c:pt idx="3">
                  <c:v>58564</c:v>
                </c:pt>
                <c:pt idx="4">
                  <c:v>67485</c:v>
                </c:pt>
                <c:pt idx="5">
                  <c:v>65725</c:v>
                </c:pt>
                <c:pt idx="6">
                  <c:v>64327</c:v>
                </c:pt>
                <c:pt idx="7" formatCode="&quot;₡&quot;#,##0">
                  <c:v>66143</c:v>
                </c:pt>
                <c:pt idx="8" formatCode="&quot;₡&quot;#,##0">
                  <c:v>66386</c:v>
                </c:pt>
                <c:pt idx="9" formatCode="&quot;₡&quot;#,##0">
                  <c:v>75569</c:v>
                </c:pt>
                <c:pt idx="10" formatCode="&quot;₡&quot;#,##0">
                  <c:v>66513</c:v>
                </c:pt>
                <c:pt idx="11" formatCode="&quot;₡&quot;#,##0">
                  <c:v>129658</c:v>
                </c:pt>
              </c:numCache>
            </c:numRef>
          </c:val>
          <c:extLst>
            <c:ext xmlns:c16="http://schemas.microsoft.com/office/drawing/2014/chart" uri="{C3380CC4-5D6E-409C-BE32-E72D297353CC}">
              <c16:uniqueId val="{00000000-CE03-48EB-9D70-FAF703742E22}"/>
            </c:ext>
          </c:extLst>
        </c:ser>
        <c:dLbls>
          <c:showLegendKey val="0"/>
          <c:showVal val="0"/>
          <c:showCatName val="0"/>
          <c:showSerName val="0"/>
          <c:showPercent val="0"/>
          <c:showBubbleSize val="0"/>
        </c:dLbls>
        <c:gapWidth val="150"/>
        <c:overlap val="100"/>
        <c:axId val="513358664"/>
        <c:axId val="513359088"/>
      </c:barChart>
      <c:catAx>
        <c:axId val="513358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9088"/>
        <c:crosses val="autoZero"/>
        <c:auto val="1"/>
        <c:lblAlgn val="ctr"/>
        <c:lblOffset val="100"/>
        <c:noMultiLvlLbl val="0"/>
      </c:catAx>
      <c:valAx>
        <c:axId val="51335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8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9.7677967949416772E-2</c:v>
                </c:pt>
                <c:pt idx="1">
                  <c:v>7.29314291943748E-2</c:v>
                </c:pt>
                <c:pt idx="2">
                  <c:v>8.0235473672735202E-2</c:v>
                </c:pt>
                <c:pt idx="3">
                  <c:v>8.4160034884988549E-2</c:v>
                </c:pt>
                <c:pt idx="4">
                  <c:v>9.6151749700207123E-2</c:v>
                </c:pt>
                <c:pt idx="5">
                  <c:v>9.3644391147934158E-2</c:v>
                </c:pt>
                <c:pt idx="6">
                  <c:v>8.9392783167993026E-2</c:v>
                </c:pt>
                <c:pt idx="7">
                  <c:v>8.9283767578763759E-2</c:v>
                </c:pt>
                <c:pt idx="8">
                  <c:v>8.9610814346451545E-2</c:v>
                </c:pt>
                <c:pt idx="9">
                  <c:v>0.10509102801700643</c:v>
                </c:pt>
                <c:pt idx="10">
                  <c:v>9.6587812057124176E-2</c:v>
                </c:pt>
                <c:pt idx="11">
                  <c:v>8.808459609724191E-2</c:v>
                </c:pt>
              </c:numCache>
            </c:numRef>
          </c:val>
          <c:extLst>
            <c:ext xmlns:c16="http://schemas.microsoft.com/office/drawing/2014/chart" uri="{C3380CC4-5D6E-409C-BE32-E72D297353CC}">
              <c16:uniqueId val="{00000000-5159-41EC-9DFF-B4B748723A3B}"/>
            </c:ext>
          </c:extLst>
        </c:ser>
        <c:dLbls>
          <c:showLegendKey val="0"/>
          <c:showVal val="0"/>
          <c:showCatName val="0"/>
          <c:showSerName val="0"/>
          <c:showPercent val="0"/>
          <c:showBubbleSize val="0"/>
        </c:dLbls>
        <c:gapWidth val="150"/>
        <c:overlap val="100"/>
        <c:axId val="513359936"/>
        <c:axId val="513360360"/>
      </c:barChart>
      <c:catAx>
        <c:axId val="513359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0360"/>
        <c:crosses val="autoZero"/>
        <c:auto val="1"/>
        <c:lblAlgn val="ctr"/>
        <c:lblOffset val="100"/>
        <c:noMultiLvlLbl val="0"/>
      </c:catAx>
      <c:valAx>
        <c:axId val="513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4C1-46E2-A173-E3549539EE25}"/>
            </c:ext>
          </c:extLst>
        </c:ser>
        <c:dLbls>
          <c:showLegendKey val="0"/>
          <c:showVal val="0"/>
          <c:showCatName val="0"/>
          <c:showSerName val="0"/>
          <c:showPercent val="0"/>
          <c:showBubbleSize val="0"/>
        </c:dLbls>
        <c:gapWidth val="150"/>
        <c:overlap val="100"/>
        <c:axId val="489182600"/>
        <c:axId val="489183024"/>
      </c:barChart>
      <c:catAx>
        <c:axId val="489182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3024"/>
        <c:crosses val="autoZero"/>
        <c:auto val="1"/>
        <c:lblAlgn val="ctr"/>
        <c:lblOffset val="100"/>
        <c:noMultiLvlLbl val="0"/>
      </c:catAx>
      <c:valAx>
        <c:axId val="489183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2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1B2-4010-A53D-7EAF62CBCA5F}"/>
            </c:ext>
          </c:extLst>
        </c:ser>
        <c:dLbls>
          <c:showLegendKey val="0"/>
          <c:showVal val="0"/>
          <c:showCatName val="0"/>
          <c:showSerName val="0"/>
          <c:showPercent val="0"/>
          <c:showBubbleSize val="0"/>
        </c:dLbls>
        <c:gapWidth val="150"/>
        <c:overlap val="100"/>
        <c:axId val="513361208"/>
        <c:axId val="513361632"/>
      </c:barChart>
      <c:catAx>
        <c:axId val="513361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1632"/>
        <c:crosses val="autoZero"/>
        <c:auto val="1"/>
        <c:lblAlgn val="ctr"/>
        <c:lblOffset val="100"/>
        <c:noMultiLvlLbl val="0"/>
      </c:catAx>
      <c:valAx>
        <c:axId val="51336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1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'294493'!$B$14:$B$25</c:f>
              <c:numCache>
                <c:formatCode>General</c:formatCode>
                <c:ptCount val="12"/>
                <c:pt idx="0">
                  <c:v>435</c:v>
                </c:pt>
                <c:pt idx="1">
                  <c:v>2184</c:v>
                </c:pt>
                <c:pt idx="2">
                  <c:v>2923</c:v>
                </c:pt>
                <c:pt idx="3">
                  <c:v>1783</c:v>
                </c:pt>
                <c:pt idx="4">
                  <c:v>1863</c:v>
                </c:pt>
                <c:pt idx="5">
                  <c:v>3039</c:v>
                </c:pt>
                <c:pt idx="6">
                  <c:v>1910</c:v>
                </c:pt>
                <c:pt idx="7">
                  <c:v>3104</c:v>
                </c:pt>
                <c:pt idx="8">
                  <c:v>2898</c:v>
                </c:pt>
                <c:pt idx="9">
                  <c:v>3234</c:v>
                </c:pt>
                <c:pt idx="10">
                  <c:v>3267</c:v>
                </c:pt>
                <c:pt idx="11">
                  <c:v>2346</c:v>
                </c:pt>
              </c:numCache>
            </c:numRef>
          </c:val>
          <c:extLst>
            <c:ext xmlns:c16="http://schemas.microsoft.com/office/drawing/2014/chart" uri="{C3380CC4-5D6E-409C-BE32-E72D297353CC}">
              <c16:uniqueId val="{00000000-0F25-4176-AA9B-5F8019238FAE}"/>
            </c:ext>
          </c:extLst>
        </c:ser>
        <c:dLbls>
          <c:showLegendKey val="0"/>
          <c:showVal val="0"/>
          <c:showCatName val="0"/>
          <c:showSerName val="0"/>
          <c:showPercent val="0"/>
          <c:showBubbleSize val="0"/>
        </c:dLbls>
        <c:gapWidth val="150"/>
        <c:overlap val="100"/>
        <c:axId val="513363752"/>
        <c:axId val="513364176"/>
      </c:barChart>
      <c:catAx>
        <c:axId val="513363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4176"/>
        <c:crosses val="autoZero"/>
        <c:auto val="1"/>
        <c:lblAlgn val="ctr"/>
        <c:lblOffset val="100"/>
        <c:noMultiLvlLbl val="0"/>
      </c:catAx>
      <c:valAx>
        <c:axId val="513364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3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'294493'!$C$14:$C$25</c:f>
              <c:numCache>
                <c:formatCode>General</c:formatCode>
                <c:ptCount val="12"/>
                <c:pt idx="0">
                  <c:v>1.1479999999999999</c:v>
                </c:pt>
                <c:pt idx="1">
                  <c:v>21.876999999999999</c:v>
                </c:pt>
                <c:pt idx="2">
                  <c:v>12.891</c:v>
                </c:pt>
                <c:pt idx="3">
                  <c:v>12.901999999999999</c:v>
                </c:pt>
                <c:pt idx="4">
                  <c:v>13.233000000000001</c:v>
                </c:pt>
                <c:pt idx="5">
                  <c:v>14.896000000000001</c:v>
                </c:pt>
                <c:pt idx="6">
                  <c:v>13.179</c:v>
                </c:pt>
                <c:pt idx="7">
                  <c:v>16.128</c:v>
                </c:pt>
                <c:pt idx="8">
                  <c:v>15.753</c:v>
                </c:pt>
                <c:pt idx="9">
                  <c:v>15.292</c:v>
                </c:pt>
                <c:pt idx="10">
                  <c:v>16.004999999999999</c:v>
                </c:pt>
                <c:pt idx="11">
                  <c:v>14.659000000000001</c:v>
                </c:pt>
              </c:numCache>
            </c:numRef>
          </c:val>
          <c:extLst>
            <c:ext xmlns:c16="http://schemas.microsoft.com/office/drawing/2014/chart" uri="{C3380CC4-5D6E-409C-BE32-E72D297353CC}">
              <c16:uniqueId val="{00000000-26BF-41DF-BE67-69B649AD8816}"/>
            </c:ext>
          </c:extLst>
        </c:ser>
        <c:dLbls>
          <c:showLegendKey val="0"/>
          <c:showVal val="0"/>
          <c:showCatName val="0"/>
          <c:showSerName val="0"/>
          <c:showPercent val="0"/>
          <c:showBubbleSize val="0"/>
        </c:dLbls>
        <c:gapWidth val="150"/>
        <c:overlap val="100"/>
        <c:axId val="513365024"/>
        <c:axId val="513365448"/>
      </c:barChart>
      <c:catAx>
        <c:axId val="513365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5448"/>
        <c:crosses val="autoZero"/>
        <c:auto val="1"/>
        <c:lblAlgn val="ctr"/>
        <c:lblOffset val="100"/>
        <c:noMultiLvlLbl val="0"/>
      </c:catAx>
      <c:valAx>
        <c:axId val="513365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5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'294493'!$D$14:$D$25</c:f>
              <c:numCache>
                <c:formatCode>"₡"#,##0;[Red]\-"₡"#,##0</c:formatCode>
                <c:ptCount val="12"/>
                <c:pt idx="0">
                  <c:v>42111.19</c:v>
                </c:pt>
                <c:pt idx="1">
                  <c:v>225671.63</c:v>
                </c:pt>
                <c:pt idx="2">
                  <c:v>301027.20000000001</c:v>
                </c:pt>
                <c:pt idx="3">
                  <c:v>186438.6</c:v>
                </c:pt>
                <c:pt idx="4">
                  <c:v>195659.19</c:v>
                </c:pt>
                <c:pt idx="5">
                  <c:v>317265.83</c:v>
                </c:pt>
                <c:pt idx="6" formatCode="&quot;₡&quot;#,##0">
                  <c:v>207556.43</c:v>
                </c:pt>
                <c:pt idx="7" formatCode="&quot;₡&quot;#,##0">
                  <c:v>341937.02</c:v>
                </c:pt>
                <c:pt idx="8" formatCode="&quot;₡&quot;#,##0">
                  <c:v>319455</c:v>
                </c:pt>
                <c:pt idx="9" formatCode="&quot;₡&quot;#,##0">
                  <c:v>341019.18</c:v>
                </c:pt>
                <c:pt idx="10" formatCode="&quot;₡&quot;#,##0">
                  <c:v>334317.55</c:v>
                </c:pt>
                <c:pt idx="11" formatCode="&quot;₡&quot;#,##0">
                  <c:v>237859.55</c:v>
                </c:pt>
              </c:numCache>
            </c:numRef>
          </c:val>
          <c:extLst>
            <c:ext xmlns:c16="http://schemas.microsoft.com/office/drawing/2014/chart" uri="{C3380CC4-5D6E-409C-BE32-E72D297353CC}">
              <c16:uniqueId val="{00000000-6CA9-4B6F-97BB-8F1C2978DCDA}"/>
            </c:ext>
          </c:extLst>
        </c:ser>
        <c:dLbls>
          <c:showLegendKey val="0"/>
          <c:showVal val="0"/>
          <c:showCatName val="0"/>
          <c:showSerName val="0"/>
          <c:showPercent val="0"/>
          <c:showBubbleSize val="0"/>
        </c:dLbls>
        <c:gapWidth val="150"/>
        <c:overlap val="100"/>
        <c:axId val="513366296"/>
        <c:axId val="513366720"/>
      </c:barChart>
      <c:catAx>
        <c:axId val="513366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6720"/>
        <c:crosses val="autoZero"/>
        <c:auto val="1"/>
        <c:lblAlgn val="ctr"/>
        <c:lblOffset val="100"/>
        <c:noMultiLvlLbl val="0"/>
      </c:catAx>
      <c:valAx>
        <c:axId val="513366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6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'294493'!$G$14:$G$25</c:f>
              <c:numCache>
                <c:formatCode>0.00</c:formatCode>
                <c:ptCount val="12"/>
                <c:pt idx="0">
                  <c:v>4.7421781314728004E-2</c:v>
                </c:pt>
                <c:pt idx="1">
                  <c:v>0.23809004687670338</c:v>
                </c:pt>
                <c:pt idx="2">
                  <c:v>0.31865256731712632</c:v>
                </c:pt>
                <c:pt idx="3">
                  <c:v>0.1943747955957702</c:v>
                </c:pt>
                <c:pt idx="4">
                  <c:v>0.20309604273411097</c:v>
                </c:pt>
                <c:pt idx="5">
                  <c:v>0.33129837566772047</c:v>
                </c:pt>
                <c:pt idx="6">
                  <c:v>0.20821977542788619</c:v>
                </c:pt>
                <c:pt idx="7">
                  <c:v>0.33838438896762235</c:v>
                </c:pt>
                <c:pt idx="8">
                  <c:v>0.31592717758639488</c:v>
                </c:pt>
                <c:pt idx="9">
                  <c:v>0.35255641556742612</c:v>
                </c:pt>
                <c:pt idx="10">
                  <c:v>0.35615393001199169</c:v>
                </c:pt>
                <c:pt idx="11">
                  <c:v>0.25575057233184345</c:v>
                </c:pt>
              </c:numCache>
            </c:numRef>
          </c:val>
          <c:extLst>
            <c:ext xmlns:c16="http://schemas.microsoft.com/office/drawing/2014/chart" uri="{C3380CC4-5D6E-409C-BE32-E72D297353CC}">
              <c16:uniqueId val="{00000000-3ED5-4F03-BDBB-29EBD09A3C8F}"/>
            </c:ext>
          </c:extLst>
        </c:ser>
        <c:dLbls>
          <c:showLegendKey val="0"/>
          <c:showVal val="0"/>
          <c:showCatName val="0"/>
          <c:showSerName val="0"/>
          <c:showPercent val="0"/>
          <c:showBubbleSize val="0"/>
        </c:dLbls>
        <c:gapWidth val="150"/>
        <c:overlap val="100"/>
        <c:axId val="513367568"/>
        <c:axId val="513367992"/>
      </c:barChart>
      <c:catAx>
        <c:axId val="5133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7992"/>
        <c:crosses val="autoZero"/>
        <c:auto val="1"/>
        <c:lblAlgn val="ctr"/>
        <c:lblOffset val="100"/>
        <c:noMultiLvlLbl val="0"/>
      </c:catAx>
      <c:valAx>
        <c:axId val="51336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CEE-4D58-B4EC-7C73328724C1}"/>
            </c:ext>
          </c:extLst>
        </c:ser>
        <c:dLbls>
          <c:showLegendKey val="0"/>
          <c:showVal val="0"/>
          <c:showCatName val="0"/>
          <c:showSerName val="0"/>
          <c:showPercent val="0"/>
          <c:showBubbleSize val="0"/>
        </c:dLbls>
        <c:gapWidth val="150"/>
        <c:overlap val="100"/>
        <c:axId val="513368840"/>
        <c:axId val="513369264"/>
      </c:barChart>
      <c:catAx>
        <c:axId val="513368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9264"/>
        <c:crosses val="autoZero"/>
        <c:auto val="1"/>
        <c:lblAlgn val="ctr"/>
        <c:lblOffset val="100"/>
        <c:noMultiLvlLbl val="0"/>
      </c:catAx>
      <c:valAx>
        <c:axId val="513369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8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'294212'!$B$12:$B$13</c:f>
              <c:strCache>
                <c:ptCount val="2"/>
                <c:pt idx="0">
                  <c:v>Energía     (kWh)</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'294212'!$B$14:$B$25</c:f>
              <c:numCache>
                <c:formatCode>General</c:formatCode>
                <c:ptCount val="12"/>
                <c:pt idx="0">
                  <c:v>4080</c:v>
                </c:pt>
                <c:pt idx="1">
                  <c:v>3520</c:v>
                </c:pt>
                <c:pt idx="2">
                  <c:v>3200</c:v>
                </c:pt>
                <c:pt idx="3">
                  <c:v>4000</c:v>
                </c:pt>
                <c:pt idx="4">
                  <c:v>3440</c:v>
                </c:pt>
                <c:pt idx="5">
                  <c:v>3680</c:v>
                </c:pt>
                <c:pt idx="6">
                  <c:v>3120</c:v>
                </c:pt>
                <c:pt idx="7">
                  <c:v>3360</c:v>
                </c:pt>
                <c:pt idx="8">
                  <c:v>3920</c:v>
                </c:pt>
                <c:pt idx="9">
                  <c:v>4320</c:v>
                </c:pt>
                <c:pt idx="10">
                  <c:v>3920</c:v>
                </c:pt>
                <c:pt idx="11">
                  <c:v>3520</c:v>
                </c:pt>
              </c:numCache>
            </c:numRef>
          </c:val>
          <c:extLst>
            <c:ext xmlns:c16="http://schemas.microsoft.com/office/drawing/2014/chart" uri="{C3380CC4-5D6E-409C-BE32-E72D297353CC}">
              <c16:uniqueId val="{00000000-216D-4032-BEA9-F0C163C615A6}"/>
            </c:ext>
          </c:extLst>
        </c:ser>
        <c:dLbls>
          <c:showLegendKey val="0"/>
          <c:showVal val="0"/>
          <c:showCatName val="0"/>
          <c:showSerName val="0"/>
          <c:showPercent val="0"/>
          <c:showBubbleSize val="0"/>
        </c:dLbls>
        <c:gapWidth val="150"/>
        <c:overlap val="100"/>
        <c:axId val="509794520"/>
        <c:axId val="509794944"/>
      </c:barChart>
      <c:catAx>
        <c:axId val="50979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4944"/>
        <c:crosses val="autoZero"/>
        <c:auto val="1"/>
        <c:lblAlgn val="ctr"/>
        <c:lblOffset val="100"/>
        <c:noMultiLvlLbl val="0"/>
      </c:catAx>
      <c:valAx>
        <c:axId val="50979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'294212'!$C$12:$C$13</c:f>
              <c:strCache>
                <c:ptCount val="2"/>
                <c:pt idx="0">
                  <c:v>Demanda máxima       (kW)</c:v>
                </c:pt>
              </c:strCache>
            </c:strRef>
          </c:tx>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'294212'!$C$14:$C$25</c:f>
              <c:numCache>
                <c:formatCode>General</c:formatCode>
                <c:ptCount val="12"/>
                <c:pt idx="0">
                  <c:v>6.4</c:v>
                </c:pt>
                <c:pt idx="1">
                  <c:v>27.84</c:v>
                </c:pt>
                <c:pt idx="2">
                  <c:v>42.08</c:v>
                </c:pt>
                <c:pt idx="3">
                  <c:v>43.44</c:v>
                </c:pt>
                <c:pt idx="4">
                  <c:v>33.44</c:v>
                </c:pt>
                <c:pt idx="5">
                  <c:v>40.479999999999997</c:v>
                </c:pt>
                <c:pt idx="6">
                  <c:v>45.76</c:v>
                </c:pt>
                <c:pt idx="7">
                  <c:v>38.32</c:v>
                </c:pt>
                <c:pt idx="8">
                  <c:v>36.96</c:v>
                </c:pt>
                <c:pt idx="9">
                  <c:v>38.479999999999997</c:v>
                </c:pt>
                <c:pt idx="10">
                  <c:v>40.880000000000003</c:v>
                </c:pt>
                <c:pt idx="11">
                  <c:v>51.76</c:v>
                </c:pt>
              </c:numCache>
            </c:numRef>
          </c:val>
          <c:extLst>
            <c:ext xmlns:c16="http://schemas.microsoft.com/office/drawing/2014/chart" uri="{C3380CC4-5D6E-409C-BE32-E72D297353CC}">
              <c16:uniqueId val="{00000000-7960-4AB3-AC60-AE4F237AB620}"/>
            </c:ext>
          </c:extLst>
        </c:ser>
        <c:dLbls>
          <c:showLegendKey val="0"/>
          <c:showVal val="0"/>
          <c:showCatName val="0"/>
          <c:showSerName val="0"/>
          <c:showPercent val="0"/>
          <c:showBubbleSize val="0"/>
        </c:dLbls>
        <c:gapWidth val="150"/>
        <c:overlap val="100"/>
        <c:axId val="509795792"/>
        <c:axId val="509796216"/>
      </c:barChart>
      <c:catAx>
        <c:axId val="50979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6216"/>
        <c:crosses val="autoZero"/>
        <c:auto val="1"/>
        <c:lblAlgn val="ctr"/>
        <c:lblOffset val="100"/>
        <c:noMultiLvlLbl val="0"/>
      </c:catAx>
      <c:valAx>
        <c:axId val="50979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'294212'!$D$12:$D$13</c:f>
              <c:strCache>
                <c:ptCount val="2"/>
                <c:pt idx="0">
                  <c:v>Importe             (¢)</c:v>
                </c:pt>
              </c:strCache>
            </c:strRef>
          </c:tx>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'294212'!$D$14:$D$25</c:f>
              <c:numCache>
                <c:formatCode>"₡"#,##0;[Red]\-"₡"#,##0</c:formatCode>
                <c:ptCount val="12"/>
                <c:pt idx="0">
                  <c:v>215610.49</c:v>
                </c:pt>
                <c:pt idx="1">
                  <c:v>329419.15000000002</c:v>
                </c:pt>
                <c:pt idx="2">
                  <c:v>403827.23</c:v>
                </c:pt>
                <c:pt idx="3">
                  <c:v>451531.24</c:v>
                </c:pt>
                <c:pt idx="4">
                  <c:v>375368.64</c:v>
                </c:pt>
                <c:pt idx="5">
                  <c:v>420860.78</c:v>
                </c:pt>
                <c:pt idx="6" formatCode="&quot;₡&quot;#,##0">
                  <c:v>444180.67</c:v>
                </c:pt>
                <c:pt idx="7" formatCode="&quot;₡&quot;#,##0">
                  <c:v>414719.4</c:v>
                </c:pt>
                <c:pt idx="8" formatCode="&quot;₡&quot;#,##0">
                  <c:v>432081.5</c:v>
                </c:pt>
                <c:pt idx="9" formatCode="&quot;₡&quot;#,##0">
                  <c:v>444188.66</c:v>
                </c:pt>
                <c:pt idx="10" formatCode="&quot;₡&quot;#,##0">
                  <c:v>425767</c:v>
                </c:pt>
                <c:pt idx="11" formatCode="&quot;₡&quot;#,##0">
                  <c:v>475440.73</c:v>
                </c:pt>
              </c:numCache>
            </c:numRef>
          </c:val>
          <c:extLst>
            <c:ext xmlns:c16="http://schemas.microsoft.com/office/drawing/2014/chart" uri="{C3380CC4-5D6E-409C-BE32-E72D297353CC}">
              <c16:uniqueId val="{00000000-02E2-467A-9A7C-F6FB9553BDF7}"/>
            </c:ext>
          </c:extLst>
        </c:ser>
        <c:dLbls>
          <c:showLegendKey val="0"/>
          <c:showVal val="0"/>
          <c:showCatName val="0"/>
          <c:showSerName val="0"/>
          <c:showPercent val="0"/>
          <c:showBubbleSize val="0"/>
        </c:dLbls>
        <c:gapWidth val="150"/>
        <c:overlap val="100"/>
        <c:axId val="509797064"/>
        <c:axId val="509797488"/>
      </c:barChart>
      <c:catAx>
        <c:axId val="509797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7488"/>
        <c:crosses val="autoZero"/>
        <c:auto val="1"/>
        <c:lblAlgn val="ctr"/>
        <c:lblOffset val="100"/>
        <c:noMultiLvlLbl val="0"/>
      </c:catAx>
      <c:valAx>
        <c:axId val="5097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7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'294212'!$G$13</c:f>
              <c:strCache>
                <c:ptCount val="1"/>
                <c:pt idx="0">
                  <c:v>Consumo de energía eléctrica por  empleado (kWh /Nº empleados)</c:v>
                </c:pt>
              </c:strCache>
            </c:strRef>
          </c:tx>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'294212'!$G$14:$G$25</c:f>
              <c:numCache>
                <c:formatCode>0.00</c:formatCode>
                <c:ptCount val="12"/>
                <c:pt idx="0">
                  <c:v>0.44478360405537992</c:v>
                </c:pt>
                <c:pt idx="1">
                  <c:v>0.38373487408699442</c:v>
                </c:pt>
                <c:pt idx="2">
                  <c:v>0.34884988553363133</c:v>
                </c:pt>
                <c:pt idx="3">
                  <c:v>0.43606235691703915</c:v>
                </c:pt>
                <c:pt idx="4">
                  <c:v>0.37501362694865364</c:v>
                </c:pt>
                <c:pt idx="5">
                  <c:v>0.40117736836367601</c:v>
                </c:pt>
                <c:pt idx="6">
                  <c:v>0.34012863839529051</c:v>
                </c:pt>
                <c:pt idx="7">
                  <c:v>0.36629237981031287</c:v>
                </c:pt>
                <c:pt idx="8">
                  <c:v>0.42734110977869838</c:v>
                </c:pt>
                <c:pt idx="9">
                  <c:v>0.47094734547040229</c:v>
                </c:pt>
                <c:pt idx="10">
                  <c:v>0.42734110977869838</c:v>
                </c:pt>
                <c:pt idx="11">
                  <c:v>0.38373487408699442</c:v>
                </c:pt>
              </c:numCache>
            </c:numRef>
          </c:val>
          <c:extLst>
            <c:ext xmlns:c16="http://schemas.microsoft.com/office/drawing/2014/chart" uri="{C3380CC4-5D6E-409C-BE32-E72D297353CC}">
              <c16:uniqueId val="{00000000-DC24-4F42-B5F6-63B7082C0030}"/>
            </c:ext>
          </c:extLst>
        </c:ser>
        <c:dLbls>
          <c:showLegendKey val="0"/>
          <c:showVal val="0"/>
          <c:showCatName val="0"/>
          <c:showSerName val="0"/>
          <c:showPercent val="0"/>
          <c:showBubbleSize val="0"/>
        </c:dLbls>
        <c:gapWidth val="150"/>
        <c:overlap val="100"/>
        <c:axId val="509798336"/>
        <c:axId val="509798760"/>
      </c:barChart>
      <c:catAx>
        <c:axId val="509798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8760"/>
        <c:crosses val="autoZero"/>
        <c:auto val="1"/>
        <c:lblAlgn val="ctr"/>
        <c:lblOffset val="100"/>
        <c:noMultiLvlLbl val="0"/>
      </c:catAx>
      <c:valAx>
        <c:axId val="509798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8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"₡"#,##0.00;[Red]\-"₡"#,##0.00</c:formatCode>
                <c:ptCount val="12"/>
                <c:pt idx="0">
                  <c:v>7384</c:v>
                </c:pt>
                <c:pt idx="1">
                  <c:v>8827</c:v>
                </c:pt>
                <c:pt idx="2">
                  <c:v>9054</c:v>
                </c:pt>
                <c:pt idx="3">
                  <c:v>20558</c:v>
                </c:pt>
                <c:pt idx="4">
                  <c:v>16757</c:v>
                </c:pt>
                <c:pt idx="5">
                  <c:v>19205</c:v>
                </c:pt>
                <c:pt idx="6">
                  <c:v>15062</c:v>
                </c:pt>
                <c:pt idx="7">
                  <c:v>17202</c:v>
                </c:pt>
                <c:pt idx="8">
                  <c:v>15910</c:v>
                </c:pt>
                <c:pt idx="9" formatCode="&quot;₡&quot;#,##0">
                  <c:v>15443</c:v>
                </c:pt>
                <c:pt idx="10" formatCode="&quot;₡&quot;#,##0">
                  <c:v>12687</c:v>
                </c:pt>
                <c:pt idx="11" formatCode="&quot;₡&quot;#,##0">
                  <c:v>19471</c:v>
                </c:pt>
              </c:numCache>
            </c:numRef>
          </c:val>
          <c:extLst>
            <c:ext xmlns:c16="http://schemas.microsoft.com/office/drawing/2014/chart" uri="{C3380CC4-5D6E-409C-BE32-E72D297353CC}">
              <c16:uniqueId val="{00000000-8AC3-4F5E-AE1A-99925DEEBADC}"/>
            </c:ext>
          </c:extLst>
        </c:ser>
        <c:dLbls>
          <c:showLegendKey val="0"/>
          <c:showVal val="0"/>
          <c:showCatName val="0"/>
          <c:showSerName val="0"/>
          <c:showPercent val="0"/>
          <c:showBubbleSize val="0"/>
        </c:dLbls>
        <c:gapWidth val="150"/>
        <c:overlap val="100"/>
        <c:axId val="418157192"/>
        <c:axId val="489183872"/>
      </c:barChart>
      <c:catAx>
        <c:axId val="418157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3872"/>
        <c:crosses val="autoZero"/>
        <c:auto val="1"/>
        <c:lblAlgn val="ctr"/>
        <c:lblOffset val="100"/>
        <c:noMultiLvlLbl val="0"/>
      </c:catAx>
      <c:valAx>
        <c:axId val="489183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00;[Red]\-&quot;₡&quot;#,##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7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'294212'!$H$13</c:f>
              <c:strCache>
                <c:ptCount val="1"/>
                <c:pt idx="0">
                  <c:v>Consumo de energía eléctrica por área física        (kWh/ m2)</c:v>
                </c:pt>
              </c:strCache>
            </c:strRef>
          </c:tx>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4E-49D4-86C0-BCF3A46A6C8A}"/>
            </c:ext>
          </c:extLst>
        </c:ser>
        <c:dLbls>
          <c:showLegendKey val="0"/>
          <c:showVal val="0"/>
          <c:showCatName val="0"/>
          <c:showSerName val="0"/>
          <c:showPercent val="0"/>
          <c:showBubbleSize val="0"/>
        </c:dLbls>
        <c:gapWidth val="150"/>
        <c:overlap val="100"/>
        <c:axId val="509799608"/>
        <c:axId val="509800032"/>
      </c:barChart>
      <c:catAx>
        <c:axId val="509799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0032"/>
        <c:crosses val="autoZero"/>
        <c:auto val="1"/>
        <c:lblAlgn val="ctr"/>
        <c:lblOffset val="100"/>
        <c:noMultiLvlLbl val="0"/>
      </c:catAx>
      <c:valAx>
        <c:axId val="50980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9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'363366'!$B$12:$B$13</c:f>
              <c:strCache>
                <c:ptCount val="2"/>
                <c:pt idx="0">
                  <c:v>Energía     (kWh)</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'363366'!$B$14:$B$25</c:f>
              <c:numCache>
                <c:formatCode>General</c:formatCode>
                <c:ptCount val="12"/>
                <c:pt idx="0">
                  <c:v>252</c:v>
                </c:pt>
                <c:pt idx="1">
                  <c:v>237</c:v>
                </c:pt>
                <c:pt idx="2">
                  <c:v>251</c:v>
                </c:pt>
                <c:pt idx="3">
                  <c:v>245</c:v>
                </c:pt>
                <c:pt idx="4">
                  <c:v>244</c:v>
                </c:pt>
                <c:pt idx="5">
                  <c:v>241</c:v>
                </c:pt>
                <c:pt idx="6">
                  <c:v>231</c:v>
                </c:pt>
                <c:pt idx="7">
                  <c:v>239</c:v>
                </c:pt>
                <c:pt idx="8">
                  <c:v>245</c:v>
                </c:pt>
                <c:pt idx="9">
                  <c:v>238</c:v>
                </c:pt>
                <c:pt idx="10">
                  <c:v>243</c:v>
                </c:pt>
                <c:pt idx="11">
                  <c:v>142</c:v>
                </c:pt>
              </c:numCache>
            </c:numRef>
          </c:val>
          <c:extLst>
            <c:ext xmlns:c16="http://schemas.microsoft.com/office/drawing/2014/chart" uri="{C3380CC4-5D6E-409C-BE32-E72D297353CC}">
              <c16:uniqueId val="{00000000-6CE7-43EE-AB56-3BAEEAC32AAB}"/>
            </c:ext>
          </c:extLst>
        </c:ser>
        <c:dLbls>
          <c:showLegendKey val="0"/>
          <c:showVal val="0"/>
          <c:showCatName val="0"/>
          <c:showSerName val="0"/>
          <c:showPercent val="0"/>
          <c:showBubbleSize val="0"/>
        </c:dLbls>
        <c:gapWidth val="150"/>
        <c:overlap val="100"/>
        <c:axId val="509802152"/>
        <c:axId val="509802576"/>
      </c:barChart>
      <c:catAx>
        <c:axId val="50980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2576"/>
        <c:crosses val="autoZero"/>
        <c:auto val="1"/>
        <c:lblAlgn val="ctr"/>
        <c:lblOffset val="100"/>
        <c:noMultiLvlLbl val="0"/>
      </c:catAx>
      <c:valAx>
        <c:axId val="509802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'363366'!$C$12:$C$13</c:f>
              <c:strCache>
                <c:ptCount val="2"/>
                <c:pt idx="0">
                  <c:v>Demanda máxima       (kW)</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90D-421E-9950-0FFAA728EBE2}"/>
            </c:ext>
          </c:extLst>
        </c:ser>
        <c:dLbls>
          <c:showLegendKey val="0"/>
          <c:showVal val="0"/>
          <c:showCatName val="0"/>
          <c:showSerName val="0"/>
          <c:showPercent val="0"/>
          <c:showBubbleSize val="0"/>
        </c:dLbls>
        <c:gapWidth val="150"/>
        <c:overlap val="100"/>
        <c:axId val="509803000"/>
        <c:axId val="509803424"/>
      </c:barChart>
      <c:catAx>
        <c:axId val="509803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3424"/>
        <c:crosses val="autoZero"/>
        <c:auto val="1"/>
        <c:lblAlgn val="ctr"/>
        <c:lblOffset val="100"/>
        <c:noMultiLvlLbl val="0"/>
      </c:catAx>
      <c:valAx>
        <c:axId val="509803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3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'363366'!$D$12:$D$13</c:f>
              <c:strCache>
                <c:ptCount val="2"/>
                <c:pt idx="0">
                  <c:v>Importe             (¢)</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'363366'!$D$14:$D$25</c:f>
              <c:numCache>
                <c:formatCode>"₡"#,##0;[Red]\-"₡"#,##0</c:formatCode>
                <c:ptCount val="12"/>
                <c:pt idx="0">
                  <c:v>16916</c:v>
                </c:pt>
                <c:pt idx="1">
                  <c:v>17881</c:v>
                </c:pt>
                <c:pt idx="2">
                  <c:v>18937</c:v>
                </c:pt>
                <c:pt idx="3">
                  <c:v>18586</c:v>
                </c:pt>
                <c:pt idx="4">
                  <c:v>18669</c:v>
                </c:pt>
                <c:pt idx="5">
                  <c:v>18440</c:v>
                </c:pt>
                <c:pt idx="6">
                  <c:v>18121</c:v>
                </c:pt>
                <c:pt idx="7">
                  <c:v>19302</c:v>
                </c:pt>
                <c:pt idx="8">
                  <c:v>19787</c:v>
                </c:pt>
                <c:pt idx="9" formatCode="&quot;₡&quot;#,##0">
                  <c:v>18657</c:v>
                </c:pt>
                <c:pt idx="10" formatCode="&quot;₡&quot;#,##0">
                  <c:v>18242</c:v>
                </c:pt>
                <c:pt idx="11" formatCode="&quot;₡&quot;#,##0">
                  <c:v>10660</c:v>
                </c:pt>
              </c:numCache>
            </c:numRef>
          </c:val>
          <c:extLst>
            <c:ext xmlns:c16="http://schemas.microsoft.com/office/drawing/2014/chart" uri="{C3380CC4-5D6E-409C-BE32-E72D297353CC}">
              <c16:uniqueId val="{00000000-F9E8-4110-98EB-6429B939E050}"/>
            </c:ext>
          </c:extLst>
        </c:ser>
        <c:dLbls>
          <c:showLegendKey val="0"/>
          <c:showVal val="0"/>
          <c:showCatName val="0"/>
          <c:showSerName val="0"/>
          <c:showPercent val="0"/>
          <c:showBubbleSize val="0"/>
        </c:dLbls>
        <c:gapWidth val="150"/>
        <c:overlap val="100"/>
        <c:axId val="509804272"/>
        <c:axId val="509804696"/>
      </c:barChart>
      <c:catAx>
        <c:axId val="5098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4696"/>
        <c:crosses val="autoZero"/>
        <c:auto val="1"/>
        <c:lblAlgn val="ctr"/>
        <c:lblOffset val="100"/>
        <c:noMultiLvlLbl val="0"/>
      </c:catAx>
      <c:valAx>
        <c:axId val="509804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'363366'!$G$13</c:f>
              <c:strCache>
                <c:ptCount val="1"/>
                <c:pt idx="0">
                  <c:v>Consumo de energía eléctrica por  empleado (kWh /Nº empleados)</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'363366'!$G$14:$G$25</c:f>
              <c:numCache>
                <c:formatCode>0.00</c:formatCode>
                <c:ptCount val="12"/>
                <c:pt idx="0">
                  <c:v>2.7471928485773466E-2</c:v>
                </c:pt>
                <c:pt idx="1">
                  <c:v>2.5836694647334568E-2</c:v>
                </c:pt>
                <c:pt idx="2">
                  <c:v>2.7362912896544207E-2</c:v>
                </c:pt>
                <c:pt idx="3">
                  <c:v>2.6708819361168649E-2</c:v>
                </c:pt>
                <c:pt idx="4">
                  <c:v>2.6599803771939386E-2</c:v>
                </c:pt>
                <c:pt idx="5">
                  <c:v>2.6272757004251607E-2</c:v>
                </c:pt>
                <c:pt idx="6">
                  <c:v>2.518260111195901E-2</c:v>
                </c:pt>
                <c:pt idx="7">
                  <c:v>2.6054725825793087E-2</c:v>
                </c:pt>
                <c:pt idx="8">
                  <c:v>2.6708819361168649E-2</c:v>
                </c:pt>
                <c:pt idx="9">
                  <c:v>2.5945710236563828E-2</c:v>
                </c:pt>
                <c:pt idx="10">
                  <c:v>2.6490788182710126E-2</c:v>
                </c:pt>
                <c:pt idx="11">
                  <c:v>1.5480213670554889E-2</c:v>
                </c:pt>
              </c:numCache>
            </c:numRef>
          </c:val>
          <c:extLst>
            <c:ext xmlns:c16="http://schemas.microsoft.com/office/drawing/2014/chart" uri="{C3380CC4-5D6E-409C-BE32-E72D297353CC}">
              <c16:uniqueId val="{00000000-37F9-4667-9983-5678FF330E97}"/>
            </c:ext>
          </c:extLst>
        </c:ser>
        <c:dLbls>
          <c:showLegendKey val="0"/>
          <c:showVal val="0"/>
          <c:showCatName val="0"/>
          <c:showSerName val="0"/>
          <c:showPercent val="0"/>
          <c:showBubbleSize val="0"/>
        </c:dLbls>
        <c:gapWidth val="150"/>
        <c:overlap val="100"/>
        <c:axId val="509805544"/>
        <c:axId val="509805968"/>
      </c:barChart>
      <c:catAx>
        <c:axId val="50980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5968"/>
        <c:crosses val="autoZero"/>
        <c:auto val="1"/>
        <c:lblAlgn val="ctr"/>
        <c:lblOffset val="100"/>
        <c:noMultiLvlLbl val="0"/>
      </c:catAx>
      <c:valAx>
        <c:axId val="50980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'363366'!$H$13</c:f>
              <c:strCache>
                <c:ptCount val="1"/>
                <c:pt idx="0">
                  <c:v>Consumo de energía eléctrica por área física        (kWh/ m2)</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CA-43BE-A535-739A57999B0F}"/>
            </c:ext>
          </c:extLst>
        </c:ser>
        <c:dLbls>
          <c:showLegendKey val="0"/>
          <c:showVal val="0"/>
          <c:showCatName val="0"/>
          <c:showSerName val="0"/>
          <c:showPercent val="0"/>
          <c:showBubbleSize val="0"/>
        </c:dLbls>
        <c:gapWidth val="150"/>
        <c:overlap val="100"/>
        <c:axId val="509806816"/>
        <c:axId val="509807240"/>
      </c:barChart>
      <c:catAx>
        <c:axId val="509806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7240"/>
        <c:crosses val="autoZero"/>
        <c:auto val="1"/>
        <c:lblAlgn val="ctr"/>
        <c:lblOffset val="100"/>
        <c:noMultiLvlLbl val="0"/>
      </c:catAx>
      <c:valAx>
        <c:axId val="509807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6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'363340'!$B$12:$B$13</c:f>
              <c:strCache>
                <c:ptCount val="2"/>
                <c:pt idx="0">
                  <c:v>Energía     (kWh)</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'363340'!$B$14:$B$25</c:f>
              <c:numCache>
                <c:formatCode>General</c:formatCode>
                <c:ptCount val="12"/>
                <c:pt idx="0">
                  <c:v>25781</c:v>
                </c:pt>
                <c:pt idx="1">
                  <c:v>25498</c:v>
                </c:pt>
                <c:pt idx="2">
                  <c:v>26956</c:v>
                </c:pt>
                <c:pt idx="3">
                  <c:v>25648</c:v>
                </c:pt>
                <c:pt idx="4">
                  <c:v>22574</c:v>
                </c:pt>
                <c:pt idx="5">
                  <c:v>24129</c:v>
                </c:pt>
                <c:pt idx="6">
                  <c:v>22447</c:v>
                </c:pt>
                <c:pt idx="7">
                  <c:v>25701</c:v>
                </c:pt>
                <c:pt idx="8">
                  <c:v>23695</c:v>
                </c:pt>
                <c:pt idx="9">
                  <c:v>25681</c:v>
                </c:pt>
                <c:pt idx="10">
                  <c:v>28261</c:v>
                </c:pt>
                <c:pt idx="11">
                  <c:v>23564</c:v>
                </c:pt>
              </c:numCache>
            </c:numRef>
          </c:val>
          <c:extLst>
            <c:ext xmlns:c16="http://schemas.microsoft.com/office/drawing/2014/chart" uri="{C3380CC4-5D6E-409C-BE32-E72D297353CC}">
              <c16:uniqueId val="{00000000-02F9-43EA-81F3-ED61D553156A}"/>
            </c:ext>
          </c:extLst>
        </c:ser>
        <c:dLbls>
          <c:showLegendKey val="0"/>
          <c:showVal val="0"/>
          <c:showCatName val="0"/>
          <c:showSerName val="0"/>
          <c:showPercent val="0"/>
          <c:showBubbleSize val="0"/>
        </c:dLbls>
        <c:gapWidth val="150"/>
        <c:overlap val="100"/>
        <c:axId val="509809360"/>
        <c:axId val="509809784"/>
      </c:barChart>
      <c:catAx>
        <c:axId val="5098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9784"/>
        <c:crosses val="autoZero"/>
        <c:auto val="1"/>
        <c:lblAlgn val="ctr"/>
        <c:lblOffset val="100"/>
        <c:noMultiLvlLbl val="0"/>
      </c:catAx>
      <c:valAx>
        <c:axId val="509809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'363340'!$C$12:$C$13</c:f>
              <c:strCache>
                <c:ptCount val="2"/>
                <c:pt idx="0">
                  <c:v>Demanda máxima       (kW)</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'363340'!$C$14:$C$25</c:f>
              <c:numCache>
                <c:formatCode>General</c:formatCode>
                <c:ptCount val="12"/>
                <c:pt idx="0">
                  <c:v>48.301000000000002</c:v>
                </c:pt>
                <c:pt idx="1">
                  <c:v>49.978000000000002</c:v>
                </c:pt>
                <c:pt idx="2">
                  <c:v>49.978000000000002</c:v>
                </c:pt>
                <c:pt idx="3">
                  <c:v>54.445999999999998</c:v>
                </c:pt>
                <c:pt idx="4">
                  <c:v>50.845999999999997</c:v>
                </c:pt>
                <c:pt idx="5">
                  <c:v>44.838000000000001</c:v>
                </c:pt>
                <c:pt idx="6">
                  <c:v>44.838000000000001</c:v>
                </c:pt>
                <c:pt idx="7">
                  <c:v>51.634</c:v>
                </c:pt>
                <c:pt idx="8">
                  <c:v>51.634</c:v>
                </c:pt>
                <c:pt idx="9">
                  <c:v>52.02</c:v>
                </c:pt>
                <c:pt idx="10">
                  <c:v>52.02</c:v>
                </c:pt>
                <c:pt idx="11">
                  <c:v>52.02</c:v>
                </c:pt>
              </c:numCache>
            </c:numRef>
          </c:val>
          <c:extLst>
            <c:ext xmlns:c16="http://schemas.microsoft.com/office/drawing/2014/chart" uri="{C3380CC4-5D6E-409C-BE32-E72D297353CC}">
              <c16:uniqueId val="{00000000-A1B6-4AFA-B73F-1084EB33B85A}"/>
            </c:ext>
          </c:extLst>
        </c:ser>
        <c:dLbls>
          <c:showLegendKey val="0"/>
          <c:showVal val="0"/>
          <c:showCatName val="0"/>
          <c:showSerName val="0"/>
          <c:showPercent val="0"/>
          <c:showBubbleSize val="0"/>
        </c:dLbls>
        <c:gapWidth val="150"/>
        <c:overlap val="100"/>
        <c:axId val="509811056"/>
        <c:axId val="509811480"/>
      </c:barChart>
      <c:catAx>
        <c:axId val="50981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1480"/>
        <c:crosses val="autoZero"/>
        <c:auto val="1"/>
        <c:lblAlgn val="ctr"/>
        <c:lblOffset val="100"/>
        <c:noMultiLvlLbl val="0"/>
      </c:catAx>
      <c:valAx>
        <c:axId val="509811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'363340'!$D$12:$D$13</c:f>
              <c:strCache>
                <c:ptCount val="2"/>
                <c:pt idx="0">
                  <c:v>Importe             (¢)</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'363340'!$D$14:$D$25</c:f>
              <c:numCache>
                <c:formatCode>"₡"#,##0;[Red]\-"₡"#,##0</c:formatCode>
                <c:ptCount val="12"/>
                <c:pt idx="0">
                  <c:v>1343247.86</c:v>
                </c:pt>
                <c:pt idx="1">
                  <c:v>1435689.94</c:v>
                </c:pt>
                <c:pt idx="2">
                  <c:v>1499950.4</c:v>
                </c:pt>
                <c:pt idx="3">
                  <c:v>1483142.26</c:v>
                </c:pt>
                <c:pt idx="4">
                  <c:v>1330493.43</c:v>
                </c:pt>
                <c:pt idx="5">
                  <c:v>1362107.66</c:v>
                </c:pt>
                <c:pt idx="6" formatCode="&quot;₡&quot;#,##0">
                  <c:v>1332139.52</c:v>
                </c:pt>
                <c:pt idx="7" formatCode="&quot;₡&quot;#,##0">
                  <c:v>1556916.27</c:v>
                </c:pt>
                <c:pt idx="8" formatCode="&quot;₡&quot;#,##0">
                  <c:v>1462311.67</c:v>
                </c:pt>
                <c:pt idx="9" formatCode="&quot;₡&quot;#,##0">
                  <c:v>1492856</c:v>
                </c:pt>
                <c:pt idx="10" formatCode="&quot;₡&quot;#,##0">
                  <c:v>1562420</c:v>
                </c:pt>
                <c:pt idx="11" formatCode="&quot;₡&quot;#,##0">
                  <c:v>1356365.41</c:v>
                </c:pt>
              </c:numCache>
            </c:numRef>
          </c:val>
          <c:extLst>
            <c:ext xmlns:c16="http://schemas.microsoft.com/office/drawing/2014/chart" uri="{C3380CC4-5D6E-409C-BE32-E72D297353CC}">
              <c16:uniqueId val="{00000000-816A-4E33-938A-5CAD20807A00}"/>
            </c:ext>
          </c:extLst>
        </c:ser>
        <c:dLbls>
          <c:showLegendKey val="0"/>
          <c:showVal val="0"/>
          <c:showCatName val="0"/>
          <c:showSerName val="0"/>
          <c:showPercent val="0"/>
          <c:showBubbleSize val="0"/>
        </c:dLbls>
        <c:gapWidth val="150"/>
        <c:overlap val="100"/>
        <c:axId val="509812328"/>
        <c:axId val="509812752"/>
      </c:barChart>
      <c:catAx>
        <c:axId val="509812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2752"/>
        <c:crosses val="autoZero"/>
        <c:auto val="1"/>
        <c:lblAlgn val="ctr"/>
        <c:lblOffset val="100"/>
        <c:noMultiLvlLbl val="0"/>
      </c:catAx>
      <c:valAx>
        <c:axId val="50981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2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'363340'!$G$13</c:f>
              <c:strCache>
                <c:ptCount val="1"/>
                <c:pt idx="0">
                  <c:v>Consumo de energía eléctrica por  empleado (kWh /Nº empleados)</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'363340'!$G$14:$G$25</c:f>
              <c:numCache>
                <c:formatCode>0.00</c:formatCode>
                <c:ptCount val="12"/>
                <c:pt idx="0">
                  <c:v>2.8105309059195465</c:v>
                </c:pt>
                <c:pt idx="1">
                  <c:v>2.7796794941676661</c:v>
                </c:pt>
                <c:pt idx="2">
                  <c:v>2.9386242232639268</c:v>
                </c:pt>
                <c:pt idx="3">
                  <c:v>2.796031832552055</c:v>
                </c:pt>
                <c:pt idx="4">
                  <c:v>2.4609179112613102</c:v>
                </c:pt>
                <c:pt idx="5">
                  <c:v>2.6304371525128092</c:v>
                </c:pt>
                <c:pt idx="6">
                  <c:v>2.4470729314291946</c:v>
                </c:pt>
                <c:pt idx="7">
                  <c:v>2.8018096587812056</c:v>
                </c:pt>
                <c:pt idx="8">
                  <c:v>2.5831243867873104</c:v>
                </c:pt>
                <c:pt idx="9">
                  <c:v>2.7996293469966207</c:v>
                </c:pt>
                <c:pt idx="10">
                  <c:v>3.0808895672081107</c:v>
                </c:pt>
                <c:pt idx="11">
                  <c:v>2.5688433445982777</c:v>
                </c:pt>
              </c:numCache>
            </c:numRef>
          </c:val>
          <c:extLst>
            <c:ext xmlns:c16="http://schemas.microsoft.com/office/drawing/2014/chart" uri="{C3380CC4-5D6E-409C-BE32-E72D297353CC}">
              <c16:uniqueId val="{00000000-0B6A-4A91-8DAA-D309E2D1DEB7}"/>
            </c:ext>
          </c:extLst>
        </c:ser>
        <c:dLbls>
          <c:showLegendKey val="0"/>
          <c:showVal val="0"/>
          <c:showCatName val="0"/>
          <c:showSerName val="0"/>
          <c:showPercent val="0"/>
          <c:showBubbleSize val="0"/>
        </c:dLbls>
        <c:gapWidth val="150"/>
        <c:overlap val="100"/>
        <c:axId val="509813600"/>
        <c:axId val="509814024"/>
      </c:barChart>
      <c:catAx>
        <c:axId val="509813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4024"/>
        <c:crosses val="autoZero"/>
        <c:auto val="1"/>
        <c:lblAlgn val="ctr"/>
        <c:lblOffset val="100"/>
        <c:noMultiLvlLbl val="0"/>
      </c:catAx>
      <c:valAx>
        <c:axId val="509814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3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1.1991714815218575E-2</c:v>
                </c:pt>
                <c:pt idx="1">
                  <c:v>1.2754823939823395E-2</c:v>
                </c:pt>
                <c:pt idx="2">
                  <c:v>1.3081870707511174E-2</c:v>
                </c:pt>
                <c:pt idx="3">
                  <c:v>2.9543224681129403E-2</c:v>
                </c:pt>
                <c:pt idx="4">
                  <c:v>2.3874414041207891E-2</c:v>
                </c:pt>
                <c:pt idx="5">
                  <c:v>2.7362912896544207E-2</c:v>
                </c:pt>
                <c:pt idx="6">
                  <c:v>2.0930993132017878E-2</c:v>
                </c:pt>
                <c:pt idx="7">
                  <c:v>2.3220320505832334E-2</c:v>
                </c:pt>
                <c:pt idx="8">
                  <c:v>2.1476071078164176E-2</c:v>
                </c:pt>
                <c:pt idx="9">
                  <c:v>2.1476071078164176E-2</c:v>
                </c:pt>
                <c:pt idx="10">
                  <c:v>1.8423634579744903E-2</c:v>
                </c:pt>
                <c:pt idx="11">
                  <c:v>5.1237326937752098E-3</c:v>
                </c:pt>
              </c:numCache>
            </c:numRef>
          </c:val>
          <c:extLst>
            <c:ext xmlns:c16="http://schemas.microsoft.com/office/drawing/2014/chart" uri="{C3380CC4-5D6E-409C-BE32-E72D297353CC}">
              <c16:uniqueId val="{00000000-7120-484E-BF36-5E920ABC2DDD}"/>
            </c:ext>
          </c:extLst>
        </c:ser>
        <c:dLbls>
          <c:showLegendKey val="0"/>
          <c:showVal val="0"/>
          <c:showCatName val="0"/>
          <c:showSerName val="0"/>
          <c:showPercent val="0"/>
          <c:showBubbleSize val="0"/>
        </c:dLbls>
        <c:gapWidth val="150"/>
        <c:overlap val="100"/>
        <c:axId val="489184720"/>
        <c:axId val="489185144"/>
      </c:barChart>
      <c:catAx>
        <c:axId val="489184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5144"/>
        <c:crosses val="autoZero"/>
        <c:auto val="1"/>
        <c:lblAlgn val="ctr"/>
        <c:lblOffset val="100"/>
        <c:noMultiLvlLbl val="0"/>
      </c:catAx>
      <c:valAx>
        <c:axId val="489185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4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'363340'!$H$13</c:f>
              <c:strCache>
                <c:ptCount val="1"/>
                <c:pt idx="0">
                  <c:v>Consumo de energía eléctrica por área física        (kWh/ m2)</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38-4105-BC29-CDFD190F82A7}"/>
            </c:ext>
          </c:extLst>
        </c:ser>
        <c:dLbls>
          <c:showLegendKey val="0"/>
          <c:showVal val="0"/>
          <c:showCatName val="0"/>
          <c:showSerName val="0"/>
          <c:showPercent val="0"/>
          <c:showBubbleSize val="0"/>
        </c:dLbls>
        <c:gapWidth val="150"/>
        <c:overlap val="100"/>
        <c:axId val="509814872"/>
        <c:axId val="509815296"/>
      </c:barChart>
      <c:catAx>
        <c:axId val="50981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5296"/>
        <c:crosses val="autoZero"/>
        <c:auto val="1"/>
        <c:lblAlgn val="ctr"/>
        <c:lblOffset val="100"/>
        <c:noMultiLvlLbl val="0"/>
      </c:catAx>
      <c:valAx>
        <c:axId val="5098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'363339'!$B$12:$B$13</c:f>
              <c:strCache>
                <c:ptCount val="2"/>
                <c:pt idx="0">
                  <c:v>Energía     (kWh)</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'363339'!$B$14:$B$25</c:f>
              <c:numCache>
                <c:formatCode>General</c:formatCode>
                <c:ptCount val="12"/>
                <c:pt idx="0">
                  <c:v>9540</c:v>
                </c:pt>
                <c:pt idx="1">
                  <c:v>15780</c:v>
                </c:pt>
                <c:pt idx="2">
                  <c:v>23280</c:v>
                </c:pt>
                <c:pt idx="3">
                  <c:v>18180</c:v>
                </c:pt>
                <c:pt idx="4">
                  <c:v>18960</c:v>
                </c:pt>
                <c:pt idx="5">
                  <c:v>19500</c:v>
                </c:pt>
                <c:pt idx="6">
                  <c:v>7440</c:v>
                </c:pt>
                <c:pt idx="7">
                  <c:v>19320</c:v>
                </c:pt>
                <c:pt idx="8">
                  <c:v>18540</c:v>
                </c:pt>
                <c:pt idx="9">
                  <c:v>18720</c:v>
                </c:pt>
                <c:pt idx="10">
                  <c:v>21720</c:v>
                </c:pt>
                <c:pt idx="11">
                  <c:v>10740</c:v>
                </c:pt>
              </c:numCache>
            </c:numRef>
          </c:val>
          <c:extLst>
            <c:ext xmlns:c16="http://schemas.microsoft.com/office/drawing/2014/chart" uri="{C3380CC4-5D6E-409C-BE32-E72D297353CC}">
              <c16:uniqueId val="{00000000-6499-49E8-90F7-0C515A26A19E}"/>
            </c:ext>
          </c:extLst>
        </c:ser>
        <c:dLbls>
          <c:showLegendKey val="0"/>
          <c:showVal val="0"/>
          <c:showCatName val="0"/>
          <c:showSerName val="0"/>
          <c:showPercent val="0"/>
          <c:showBubbleSize val="0"/>
        </c:dLbls>
        <c:gapWidth val="150"/>
        <c:overlap val="100"/>
        <c:axId val="509817416"/>
        <c:axId val="509817840"/>
      </c:barChart>
      <c:catAx>
        <c:axId val="509817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7840"/>
        <c:crosses val="autoZero"/>
        <c:auto val="1"/>
        <c:lblAlgn val="ctr"/>
        <c:lblOffset val="100"/>
        <c:noMultiLvlLbl val="0"/>
      </c:catAx>
      <c:valAx>
        <c:axId val="50981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7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'363339'!$C$12:$C$13</c:f>
              <c:strCache>
                <c:ptCount val="2"/>
                <c:pt idx="0">
                  <c:v>Demanda máxima       (kW)</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'363339'!$C$14:$C$25</c:f>
              <c:numCache>
                <c:formatCode>General</c:formatCode>
                <c:ptCount val="12"/>
                <c:pt idx="0">
                  <c:v>39</c:v>
                </c:pt>
                <c:pt idx="1">
                  <c:v>76.260000000000005</c:v>
                </c:pt>
                <c:pt idx="2">
                  <c:v>85.32</c:v>
                </c:pt>
                <c:pt idx="3">
                  <c:v>79.98</c:v>
                </c:pt>
                <c:pt idx="4">
                  <c:v>76.44</c:v>
                </c:pt>
                <c:pt idx="5">
                  <c:v>72.78</c:v>
                </c:pt>
                <c:pt idx="6">
                  <c:v>33.299999999999997</c:v>
                </c:pt>
                <c:pt idx="7">
                  <c:v>67.739999999999995</c:v>
                </c:pt>
                <c:pt idx="8">
                  <c:v>72.36</c:v>
                </c:pt>
                <c:pt idx="9">
                  <c:v>68.52</c:v>
                </c:pt>
                <c:pt idx="10">
                  <c:v>73.92</c:v>
                </c:pt>
                <c:pt idx="11">
                  <c:v>54.24</c:v>
                </c:pt>
              </c:numCache>
            </c:numRef>
          </c:val>
          <c:extLst>
            <c:ext xmlns:c16="http://schemas.microsoft.com/office/drawing/2014/chart" uri="{C3380CC4-5D6E-409C-BE32-E72D297353CC}">
              <c16:uniqueId val="{00000000-A520-495D-98CD-FB27F7352758}"/>
            </c:ext>
          </c:extLst>
        </c:ser>
        <c:dLbls>
          <c:showLegendKey val="0"/>
          <c:showVal val="0"/>
          <c:showCatName val="0"/>
          <c:showSerName val="0"/>
          <c:showPercent val="0"/>
          <c:showBubbleSize val="0"/>
        </c:dLbls>
        <c:gapWidth val="150"/>
        <c:overlap val="100"/>
        <c:axId val="509818688"/>
        <c:axId val="509819112"/>
      </c:barChart>
      <c:catAx>
        <c:axId val="50981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9112"/>
        <c:crosses val="autoZero"/>
        <c:auto val="1"/>
        <c:lblAlgn val="ctr"/>
        <c:lblOffset val="100"/>
        <c:noMultiLvlLbl val="0"/>
      </c:catAx>
      <c:valAx>
        <c:axId val="50981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'363339'!$D$12:$D$13</c:f>
              <c:strCache>
                <c:ptCount val="2"/>
                <c:pt idx="0">
                  <c:v>Importe             (¢)</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620342.89</c:v>
                </c:pt>
                <c:pt idx="1">
                  <c:v>1170736.3799999999</c:v>
                </c:pt>
                <c:pt idx="2">
                  <c:v>1557608.77</c:v>
                </c:pt>
                <c:pt idx="3">
                  <c:v>1311206.29</c:v>
                </c:pt>
                <c:pt idx="4">
                  <c:v>1330333.3999999999</c:v>
                </c:pt>
                <c:pt idx="5">
                  <c:v>1331392.6299999999</c:v>
                </c:pt>
                <c:pt idx="6" formatCode="&quot;₡&quot;#,##0">
                  <c:v>562705.12</c:v>
                </c:pt>
                <c:pt idx="7" formatCode="&quot;₡&quot;#,##0">
                  <c:v>1363135.55</c:v>
                </c:pt>
                <c:pt idx="8" formatCode="&quot;₡&quot;#,##0">
                  <c:v>1357086.8</c:v>
                </c:pt>
                <c:pt idx="9" formatCode="&quot;₡&quot;#,##0">
                  <c:v>1283420.3600000001</c:v>
                </c:pt>
                <c:pt idx="10" formatCode="&quot;₡&quot;#,##0">
                  <c:v>1412778.2</c:v>
                </c:pt>
                <c:pt idx="11" formatCode="&quot;₡&quot;#,##0">
                  <c:v>807500.33</c:v>
                </c:pt>
              </c:numCache>
            </c:numRef>
          </c:val>
          <c:extLst>
            <c:ext xmlns:c16="http://schemas.microsoft.com/office/drawing/2014/chart" uri="{C3380CC4-5D6E-409C-BE32-E72D297353CC}">
              <c16:uniqueId val="{00000000-B58C-498E-A7E9-FE3ACA32A5B9}"/>
            </c:ext>
          </c:extLst>
        </c:ser>
        <c:dLbls>
          <c:showLegendKey val="0"/>
          <c:showVal val="0"/>
          <c:showCatName val="0"/>
          <c:showSerName val="0"/>
          <c:showPercent val="0"/>
          <c:showBubbleSize val="0"/>
        </c:dLbls>
        <c:gapWidth val="150"/>
        <c:overlap val="100"/>
        <c:axId val="509819960"/>
        <c:axId val="509820384"/>
      </c:barChart>
      <c:catAx>
        <c:axId val="50981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20384"/>
        <c:crosses val="autoZero"/>
        <c:auto val="1"/>
        <c:lblAlgn val="ctr"/>
        <c:lblOffset val="100"/>
        <c:noMultiLvlLbl val="0"/>
      </c:catAx>
      <c:valAx>
        <c:axId val="509820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'363339'!$G$13</c:f>
              <c:strCache>
                <c:ptCount val="1"/>
                <c:pt idx="0">
                  <c:v>Consumo de energía eléctrica por  empleado (kWh /Nº empleados)</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1.0400087212471383</c:v>
                </c:pt>
                <c:pt idx="1">
                  <c:v>1.7202659980377193</c:v>
                </c:pt>
                <c:pt idx="2">
                  <c:v>2.5378829172571677</c:v>
                </c:pt>
                <c:pt idx="3">
                  <c:v>1.9819034121879429</c:v>
                </c:pt>
                <c:pt idx="4">
                  <c:v>2.0669355717867655</c:v>
                </c:pt>
                <c:pt idx="5">
                  <c:v>145.02707947236453</c:v>
                </c:pt>
                <c:pt idx="6">
                  <c:v>0.8110759838656928</c:v>
                </c:pt>
                <c:pt idx="7">
                  <c:v>2.1061811839092992</c:v>
                </c:pt>
                <c:pt idx="8">
                  <c:v>2.0211490243104766</c:v>
                </c:pt>
                <c:pt idx="9">
                  <c:v>2.0407718303717433</c:v>
                </c:pt>
                <c:pt idx="10">
                  <c:v>2.3678185980595226</c:v>
                </c:pt>
                <c:pt idx="11">
                  <c:v>1.1708274283222502</c:v>
                </c:pt>
              </c:numCache>
            </c:numRef>
          </c:val>
          <c:extLst>
            <c:ext xmlns:c16="http://schemas.microsoft.com/office/drawing/2014/chart" uri="{C3380CC4-5D6E-409C-BE32-E72D297353CC}">
              <c16:uniqueId val="{00000000-3EEF-4D35-8A2B-1E13EA0733DD}"/>
            </c:ext>
          </c:extLst>
        </c:ser>
        <c:dLbls>
          <c:showLegendKey val="0"/>
          <c:showVal val="0"/>
          <c:showCatName val="0"/>
          <c:showSerName val="0"/>
          <c:showPercent val="0"/>
          <c:showBubbleSize val="0"/>
        </c:dLbls>
        <c:gapWidth val="150"/>
        <c:overlap val="100"/>
        <c:axId val="513322624"/>
        <c:axId val="513323048"/>
      </c:barChart>
      <c:catAx>
        <c:axId val="51332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3048"/>
        <c:crosses val="autoZero"/>
        <c:auto val="1"/>
        <c:lblAlgn val="ctr"/>
        <c:lblOffset val="100"/>
        <c:noMultiLvlLbl val="0"/>
      </c:catAx>
      <c:valAx>
        <c:axId val="513323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'363339'!$H$13</c:f>
              <c:strCache>
                <c:ptCount val="1"/>
                <c:pt idx="0">
                  <c:v>Consumo de energía eléctrica por área física        (kWh/ m2)</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97-406C-9FFB-8851F18211F9}"/>
            </c:ext>
          </c:extLst>
        </c:ser>
        <c:dLbls>
          <c:showLegendKey val="0"/>
          <c:showVal val="0"/>
          <c:showCatName val="0"/>
          <c:showSerName val="0"/>
          <c:showPercent val="0"/>
          <c:showBubbleSize val="0"/>
        </c:dLbls>
        <c:gapWidth val="150"/>
        <c:overlap val="100"/>
        <c:axId val="513323896"/>
        <c:axId val="513324320"/>
      </c:barChart>
      <c:catAx>
        <c:axId val="513323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4320"/>
        <c:crosses val="autoZero"/>
        <c:auto val="1"/>
        <c:lblAlgn val="ctr"/>
        <c:lblOffset val="100"/>
        <c:noMultiLvlLbl val="0"/>
      </c:catAx>
      <c:valAx>
        <c:axId val="5133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3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'363337'!$B$12:$B$13</c:f>
              <c:strCache>
                <c:ptCount val="2"/>
                <c:pt idx="0">
                  <c:v>Energía     (kWh)</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1143</c:v>
                </c:pt>
                <c:pt idx="1">
                  <c:v>1332</c:v>
                </c:pt>
                <c:pt idx="2">
                  <c:v>1898</c:v>
                </c:pt>
                <c:pt idx="3">
                  <c:v>1705</c:v>
                </c:pt>
                <c:pt idx="4">
                  <c:v>2111</c:v>
                </c:pt>
                <c:pt idx="5">
                  <c:v>2331</c:v>
                </c:pt>
                <c:pt idx="6">
                  <c:v>1705</c:v>
                </c:pt>
                <c:pt idx="7">
                  <c:v>2408</c:v>
                </c:pt>
                <c:pt idx="8">
                  <c:v>3011</c:v>
                </c:pt>
                <c:pt idx="9">
                  <c:v>2299</c:v>
                </c:pt>
                <c:pt idx="10">
                  <c:v>1661</c:v>
                </c:pt>
                <c:pt idx="11">
                  <c:v>1435</c:v>
                </c:pt>
              </c:numCache>
            </c:numRef>
          </c:val>
          <c:extLst>
            <c:ext xmlns:c16="http://schemas.microsoft.com/office/drawing/2014/chart" uri="{C3380CC4-5D6E-409C-BE32-E72D297353CC}">
              <c16:uniqueId val="{00000000-793E-4786-B01E-AB151EDA3E5E}"/>
            </c:ext>
          </c:extLst>
        </c:ser>
        <c:dLbls>
          <c:showLegendKey val="0"/>
          <c:showVal val="0"/>
          <c:showCatName val="0"/>
          <c:showSerName val="0"/>
          <c:showPercent val="0"/>
          <c:showBubbleSize val="0"/>
        </c:dLbls>
        <c:gapWidth val="150"/>
        <c:overlap val="100"/>
        <c:axId val="513326440"/>
        <c:axId val="513326864"/>
      </c:barChart>
      <c:catAx>
        <c:axId val="513326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6864"/>
        <c:crosses val="autoZero"/>
        <c:auto val="1"/>
        <c:lblAlgn val="ctr"/>
        <c:lblOffset val="100"/>
        <c:noMultiLvlLbl val="0"/>
      </c:catAx>
      <c:valAx>
        <c:axId val="513326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6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'363337'!$C$12:$C$13</c:f>
              <c:strCache>
                <c:ptCount val="2"/>
                <c:pt idx="0">
                  <c:v>Demanda máxima       (kW)</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79B-4B9C-AA4F-DD82C4AF2E3D}"/>
            </c:ext>
          </c:extLst>
        </c:ser>
        <c:dLbls>
          <c:showLegendKey val="0"/>
          <c:showVal val="0"/>
          <c:showCatName val="0"/>
          <c:showSerName val="0"/>
          <c:showPercent val="0"/>
          <c:showBubbleSize val="0"/>
        </c:dLbls>
        <c:gapWidth val="150"/>
        <c:overlap val="100"/>
        <c:axId val="513327712"/>
        <c:axId val="513328136"/>
      </c:barChart>
      <c:catAx>
        <c:axId val="51332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8136"/>
        <c:crosses val="autoZero"/>
        <c:auto val="1"/>
        <c:lblAlgn val="ctr"/>
        <c:lblOffset val="100"/>
        <c:noMultiLvlLbl val="0"/>
      </c:catAx>
      <c:valAx>
        <c:axId val="513328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76725</c:v>
                </c:pt>
                <c:pt idx="1">
                  <c:v>100495</c:v>
                </c:pt>
                <c:pt idx="2">
                  <c:v>143017</c:v>
                </c:pt>
                <c:pt idx="3">
                  <c:v>129342</c:v>
                </c:pt>
                <c:pt idx="4">
                  <c:v>161074</c:v>
                </c:pt>
                <c:pt idx="5">
                  <c:v>177634</c:v>
                </c:pt>
                <c:pt idx="6" formatCode="&quot;₡&quot;#,##0">
                  <c:v>133753</c:v>
                </c:pt>
                <c:pt idx="7" formatCode="&quot;₡&quot;#,##0">
                  <c:v>193613</c:v>
                </c:pt>
                <c:pt idx="8" formatCode="&quot;₡&quot;#,##0">
                  <c:v>241524</c:v>
                </c:pt>
                <c:pt idx="9" formatCode="&quot;₡&quot;#,##0">
                  <c:v>179525</c:v>
                </c:pt>
                <c:pt idx="10" formatCode="&quot;₡&quot;#,##0">
                  <c:v>124693</c:v>
                </c:pt>
                <c:pt idx="11" formatCode="&quot;₡&quot;#,##0">
                  <c:v>107727</c:v>
                </c:pt>
              </c:numCache>
            </c:numRef>
          </c:val>
          <c:extLst>
            <c:ext xmlns:c16="http://schemas.microsoft.com/office/drawing/2014/chart" uri="{C3380CC4-5D6E-409C-BE32-E72D297353CC}">
              <c16:uniqueId val="{00000000-A524-4763-B1EB-1A60DEF452EE}"/>
            </c:ext>
          </c:extLst>
        </c:ser>
        <c:dLbls>
          <c:showLegendKey val="0"/>
          <c:showVal val="0"/>
          <c:showCatName val="0"/>
          <c:showSerName val="0"/>
          <c:showPercent val="0"/>
          <c:showBubbleSize val="0"/>
        </c:dLbls>
        <c:gapWidth val="150"/>
        <c:overlap val="100"/>
        <c:axId val="513328984"/>
        <c:axId val="513329408"/>
      </c:barChart>
      <c:catAx>
        <c:axId val="51332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9408"/>
        <c:crosses val="autoZero"/>
        <c:auto val="1"/>
        <c:lblAlgn val="ctr"/>
        <c:lblOffset val="100"/>
        <c:noMultiLvlLbl val="0"/>
      </c:catAx>
      <c:valAx>
        <c:axId val="51332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0.12460481848904394</c:v>
                </c:pt>
                <c:pt idx="1">
                  <c:v>0.14520876485337403</c:v>
                </c:pt>
                <c:pt idx="2">
                  <c:v>0.20691158835713508</c:v>
                </c:pt>
                <c:pt idx="3">
                  <c:v>0.18587157963588793</c:v>
                </c:pt>
                <c:pt idx="4">
                  <c:v>0.23013190886296742</c:v>
                </c:pt>
                <c:pt idx="5">
                  <c:v>0.25411533849340456</c:v>
                </c:pt>
                <c:pt idx="6">
                  <c:v>0.18587157963588793</c:v>
                </c:pt>
                <c:pt idx="7">
                  <c:v>0.26250953886405753</c:v>
                </c:pt>
                <c:pt idx="8">
                  <c:v>0.32824593916930123</c:v>
                </c:pt>
                <c:pt idx="9">
                  <c:v>0.25062683963806826</c:v>
                </c:pt>
                <c:pt idx="10">
                  <c:v>0.18107489370980051</c:v>
                </c:pt>
                <c:pt idx="11">
                  <c:v>0.15643737054398779</c:v>
                </c:pt>
              </c:numCache>
            </c:numRef>
          </c:val>
          <c:extLst>
            <c:ext xmlns:c16="http://schemas.microsoft.com/office/drawing/2014/chart" uri="{C3380CC4-5D6E-409C-BE32-E72D297353CC}">
              <c16:uniqueId val="{00000000-EAC9-419B-A158-466961C9A385}"/>
            </c:ext>
          </c:extLst>
        </c:ser>
        <c:dLbls>
          <c:showLegendKey val="0"/>
          <c:showVal val="0"/>
          <c:showCatName val="0"/>
          <c:showSerName val="0"/>
          <c:showPercent val="0"/>
          <c:showBubbleSize val="0"/>
        </c:dLbls>
        <c:gapWidth val="150"/>
        <c:overlap val="100"/>
        <c:axId val="513330256"/>
        <c:axId val="513330680"/>
      </c:barChart>
      <c:catAx>
        <c:axId val="51333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0680"/>
        <c:crosses val="autoZero"/>
        <c:auto val="1"/>
        <c:lblAlgn val="ctr"/>
        <c:lblOffset val="100"/>
        <c:noMultiLvlLbl val="0"/>
      </c:catAx>
      <c:valAx>
        <c:axId val="51333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'363302'!$D$12:$D$13</c:f>
              <c:strCache>
                <c:ptCount val="2"/>
                <c:pt idx="0">
                  <c:v>Importe             (¢)</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'363302'!$D$14:$D$25</c:f>
              <c:numCache>
                <c:formatCode>"₡"#,##0;[Red]\-"₡"#,##0</c:formatCode>
                <c:ptCount val="12"/>
                <c:pt idx="0">
                  <c:v>23427</c:v>
                </c:pt>
                <c:pt idx="1">
                  <c:v>27010</c:v>
                </c:pt>
                <c:pt idx="2">
                  <c:v>34932</c:v>
                </c:pt>
                <c:pt idx="3">
                  <c:v>31558</c:v>
                </c:pt>
                <c:pt idx="4">
                  <c:v>31753</c:v>
                </c:pt>
                <c:pt idx="5">
                  <c:v>35808</c:v>
                </c:pt>
                <c:pt idx="6">
                  <c:v>26908</c:v>
                </c:pt>
                <c:pt idx="7" formatCode="&quot;₡&quot;#,##0">
                  <c:v>22371</c:v>
                </c:pt>
                <c:pt idx="8" formatCode="&quot;₡&quot;#,##0">
                  <c:v>26893</c:v>
                </c:pt>
                <c:pt idx="9" formatCode="&quot;₡&quot;#,##0">
                  <c:v>25556</c:v>
                </c:pt>
                <c:pt idx="10" formatCode="&quot;₡&quot;#,##0">
                  <c:v>23347</c:v>
                </c:pt>
                <c:pt idx="11" formatCode="&quot;₡&quot;#,##0">
                  <c:v>50822</c:v>
                </c:pt>
              </c:numCache>
            </c:numRef>
          </c:val>
          <c:extLst>
            <c:ext xmlns:c16="http://schemas.microsoft.com/office/drawing/2014/chart" uri="{C3380CC4-5D6E-409C-BE32-E72D297353CC}">
              <c16:uniqueId val="{00000000-01FD-4EDE-A151-782CF201A54E}"/>
            </c:ext>
          </c:extLst>
        </c:ser>
        <c:dLbls>
          <c:showLegendKey val="0"/>
          <c:showVal val="0"/>
          <c:showCatName val="0"/>
          <c:showSerName val="0"/>
          <c:showPercent val="0"/>
          <c:showBubbleSize val="0"/>
        </c:dLbls>
        <c:gapWidth val="150"/>
        <c:overlap val="100"/>
        <c:axId val="418188992"/>
        <c:axId val="418189416"/>
      </c:barChart>
      <c:catAx>
        <c:axId val="41818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89416"/>
        <c:crosses val="autoZero"/>
        <c:auto val="1"/>
        <c:lblAlgn val="ctr"/>
        <c:lblOffset val="100"/>
        <c:noMultiLvlLbl val="0"/>
      </c:catAx>
      <c:valAx>
        <c:axId val="41818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8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C82-4380-9A5F-3462209110F0}"/>
            </c:ext>
          </c:extLst>
        </c:ser>
        <c:dLbls>
          <c:showLegendKey val="0"/>
          <c:showVal val="0"/>
          <c:showCatName val="0"/>
          <c:showSerName val="0"/>
          <c:showPercent val="0"/>
          <c:showBubbleSize val="0"/>
        </c:dLbls>
        <c:gapWidth val="150"/>
        <c:overlap val="100"/>
        <c:axId val="489185992"/>
        <c:axId val="489186416"/>
      </c:barChart>
      <c:catAx>
        <c:axId val="489185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6416"/>
        <c:crosses val="autoZero"/>
        <c:auto val="1"/>
        <c:lblAlgn val="ctr"/>
        <c:lblOffset val="100"/>
        <c:noMultiLvlLbl val="0"/>
      </c:catAx>
      <c:valAx>
        <c:axId val="489186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5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81-45EA-BB48-26DC43C7E00D}"/>
            </c:ext>
          </c:extLst>
        </c:ser>
        <c:dLbls>
          <c:showLegendKey val="0"/>
          <c:showVal val="0"/>
          <c:showCatName val="0"/>
          <c:showSerName val="0"/>
          <c:showPercent val="0"/>
          <c:showBubbleSize val="0"/>
        </c:dLbls>
        <c:gapWidth val="150"/>
        <c:overlap val="100"/>
        <c:axId val="513331528"/>
        <c:axId val="513331952"/>
      </c:barChart>
      <c:catAx>
        <c:axId val="51333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1952"/>
        <c:crosses val="autoZero"/>
        <c:auto val="1"/>
        <c:lblAlgn val="ctr"/>
        <c:lblOffset val="100"/>
        <c:noMultiLvlLbl val="0"/>
      </c:catAx>
      <c:valAx>
        <c:axId val="5133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2636</c:v>
                </c:pt>
                <c:pt idx="1">
                  <c:v>3397</c:v>
                </c:pt>
                <c:pt idx="2">
                  <c:v>4405</c:v>
                </c:pt>
                <c:pt idx="3">
                  <c:v>4122</c:v>
                </c:pt>
                <c:pt idx="4">
                  <c:v>4622</c:v>
                </c:pt>
                <c:pt idx="5">
                  <c:v>4906</c:v>
                </c:pt>
                <c:pt idx="6">
                  <c:v>3871</c:v>
                </c:pt>
                <c:pt idx="7">
                  <c:v>4699</c:v>
                </c:pt>
                <c:pt idx="8">
                  <c:v>5988</c:v>
                </c:pt>
                <c:pt idx="9">
                  <c:v>5904</c:v>
                </c:pt>
                <c:pt idx="10">
                  <c:v>3607</c:v>
                </c:pt>
                <c:pt idx="11">
                  <c:v>1561</c:v>
                </c:pt>
              </c:numCache>
            </c:numRef>
          </c:val>
          <c:extLst>
            <c:ext xmlns:c16="http://schemas.microsoft.com/office/drawing/2014/chart" uri="{C3380CC4-5D6E-409C-BE32-E72D297353CC}">
              <c16:uniqueId val="{00000000-32FC-48EF-87F1-96D95552D8B8}"/>
            </c:ext>
          </c:extLst>
        </c:ser>
        <c:dLbls>
          <c:showLegendKey val="0"/>
          <c:showVal val="0"/>
          <c:showCatName val="0"/>
          <c:showSerName val="0"/>
          <c:showPercent val="0"/>
          <c:showBubbleSize val="0"/>
        </c:dLbls>
        <c:gapWidth val="150"/>
        <c:overlap val="100"/>
        <c:axId val="513334072"/>
        <c:axId val="513334496"/>
      </c:barChart>
      <c:catAx>
        <c:axId val="51333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4496"/>
        <c:crosses val="autoZero"/>
        <c:auto val="1"/>
        <c:lblAlgn val="ctr"/>
        <c:lblOffset val="100"/>
        <c:noMultiLvlLbl val="0"/>
      </c:catAx>
      <c:valAx>
        <c:axId val="51333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pt idx="0">
                  <c:v>9.9499999999999993</c:v>
                </c:pt>
                <c:pt idx="1">
                  <c:v>24.494</c:v>
                </c:pt>
                <c:pt idx="2">
                  <c:v>25.405000000000001</c:v>
                </c:pt>
                <c:pt idx="3">
                  <c:v>27.244</c:v>
                </c:pt>
                <c:pt idx="4">
                  <c:v>28.692</c:v>
                </c:pt>
                <c:pt idx="5">
                  <c:v>18.068000000000001</c:v>
                </c:pt>
                <c:pt idx="6">
                  <c:v>13.250999999999999</c:v>
                </c:pt>
                <c:pt idx="7">
                  <c:v>28.158999999999999</c:v>
                </c:pt>
                <c:pt idx="8">
                  <c:v>30.585000000000001</c:v>
                </c:pt>
                <c:pt idx="9">
                  <c:v>30.83</c:v>
                </c:pt>
                <c:pt idx="10">
                  <c:v>25.506</c:v>
                </c:pt>
                <c:pt idx="11">
                  <c:v>10.09</c:v>
                </c:pt>
              </c:numCache>
            </c:numRef>
          </c:val>
          <c:extLst>
            <c:ext xmlns:c16="http://schemas.microsoft.com/office/drawing/2014/chart" uri="{C3380CC4-5D6E-409C-BE32-E72D297353CC}">
              <c16:uniqueId val="{00000000-74D7-434E-B72B-505434AF5A71}"/>
            </c:ext>
          </c:extLst>
        </c:ser>
        <c:dLbls>
          <c:showLegendKey val="0"/>
          <c:showVal val="0"/>
          <c:showCatName val="0"/>
          <c:showSerName val="0"/>
          <c:showPercent val="0"/>
          <c:showBubbleSize val="0"/>
        </c:dLbls>
        <c:gapWidth val="150"/>
        <c:overlap val="100"/>
        <c:axId val="513335344"/>
        <c:axId val="513335768"/>
      </c:barChart>
      <c:catAx>
        <c:axId val="51333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5768"/>
        <c:crosses val="autoZero"/>
        <c:auto val="1"/>
        <c:lblAlgn val="ctr"/>
        <c:lblOffset val="100"/>
        <c:noMultiLvlLbl val="0"/>
      </c:catAx>
      <c:valAx>
        <c:axId val="51333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181542.41</c:v>
                </c:pt>
                <c:pt idx="1">
                  <c:v>303200.25</c:v>
                </c:pt>
                <c:pt idx="2">
                  <c:v>353289.8</c:v>
                </c:pt>
                <c:pt idx="3">
                  <c:v>355385.48</c:v>
                </c:pt>
                <c:pt idx="4">
                  <c:v>388648.02</c:v>
                </c:pt>
                <c:pt idx="5">
                  <c:v>334369.49</c:v>
                </c:pt>
                <c:pt idx="6" formatCode="&quot;₡&quot;#,##0">
                  <c:v>266805.92</c:v>
                </c:pt>
                <c:pt idx="7" formatCode="&quot;₡&quot;#,##0">
                  <c:v>410267.08</c:v>
                </c:pt>
                <c:pt idx="8" formatCode="&quot;₡&quot;#,##0">
                  <c:v>487197.46</c:v>
                </c:pt>
                <c:pt idx="9" formatCode="&quot;₡&quot;#,##0">
                  <c:v>464349.03</c:v>
                </c:pt>
                <c:pt idx="10" formatCode="&quot;₡&quot;#,##0">
                  <c:v>317048.46000000002</c:v>
                </c:pt>
                <c:pt idx="11" formatCode="&quot;₡&quot;#,##0">
                  <c:v>190579.74</c:v>
                </c:pt>
              </c:numCache>
            </c:numRef>
          </c:val>
          <c:extLst>
            <c:ext xmlns:c16="http://schemas.microsoft.com/office/drawing/2014/chart" uri="{C3380CC4-5D6E-409C-BE32-E72D297353CC}">
              <c16:uniqueId val="{00000000-5695-4699-860E-F99747C7A9CD}"/>
            </c:ext>
          </c:extLst>
        </c:ser>
        <c:dLbls>
          <c:showLegendKey val="0"/>
          <c:showVal val="0"/>
          <c:showCatName val="0"/>
          <c:showSerName val="0"/>
          <c:showPercent val="0"/>
          <c:showBubbleSize val="0"/>
        </c:dLbls>
        <c:gapWidth val="150"/>
        <c:overlap val="100"/>
        <c:axId val="513336616"/>
        <c:axId val="513337040"/>
      </c:barChart>
      <c:catAx>
        <c:axId val="51333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7040"/>
        <c:crosses val="autoZero"/>
        <c:auto val="1"/>
        <c:lblAlgn val="ctr"/>
        <c:lblOffset val="100"/>
        <c:noMultiLvlLbl val="0"/>
      </c:catAx>
      <c:valAx>
        <c:axId val="51333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0.28736509320832881</c:v>
                </c:pt>
                <c:pt idx="1">
                  <c:v>0.37032595661179546</c:v>
                </c:pt>
                <c:pt idx="2">
                  <c:v>0.48021367055488934</c:v>
                </c:pt>
                <c:pt idx="3">
                  <c:v>0.44936225880300884</c:v>
                </c:pt>
                <c:pt idx="4">
                  <c:v>0.50387005341763869</c:v>
                </c:pt>
                <c:pt idx="5">
                  <c:v>0.53483048075874851</c:v>
                </c:pt>
                <c:pt idx="6">
                  <c:v>0.42199934590646465</c:v>
                </c:pt>
                <c:pt idx="7">
                  <c:v>0.51226425378829177</c:v>
                </c:pt>
                <c:pt idx="8">
                  <c:v>0.65278534830480761</c:v>
                </c:pt>
                <c:pt idx="9">
                  <c:v>0.64362803880954977</c:v>
                </c:pt>
                <c:pt idx="10">
                  <c:v>0.39321923034994005</c:v>
                </c:pt>
                <c:pt idx="11">
                  <c:v>0.17017333478687452</c:v>
                </c:pt>
              </c:numCache>
            </c:numRef>
          </c:val>
          <c:extLst>
            <c:ext xmlns:c16="http://schemas.microsoft.com/office/drawing/2014/chart" uri="{C3380CC4-5D6E-409C-BE32-E72D297353CC}">
              <c16:uniqueId val="{00000000-899C-4DBD-89BE-5BDB2A606379}"/>
            </c:ext>
          </c:extLst>
        </c:ser>
        <c:dLbls>
          <c:showLegendKey val="0"/>
          <c:showVal val="0"/>
          <c:showCatName val="0"/>
          <c:showSerName val="0"/>
          <c:showPercent val="0"/>
          <c:showBubbleSize val="0"/>
        </c:dLbls>
        <c:gapWidth val="150"/>
        <c:overlap val="100"/>
        <c:axId val="513337888"/>
        <c:axId val="513338312"/>
      </c:barChart>
      <c:catAx>
        <c:axId val="51333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8312"/>
        <c:crosses val="autoZero"/>
        <c:auto val="1"/>
        <c:lblAlgn val="ctr"/>
        <c:lblOffset val="100"/>
        <c:noMultiLvlLbl val="0"/>
      </c:catAx>
      <c:valAx>
        <c:axId val="51333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F36-4598-9759-11C85DF6BF18}"/>
            </c:ext>
          </c:extLst>
        </c:ser>
        <c:dLbls>
          <c:showLegendKey val="0"/>
          <c:showVal val="0"/>
          <c:showCatName val="0"/>
          <c:showSerName val="0"/>
          <c:showPercent val="0"/>
          <c:showBubbleSize val="0"/>
        </c:dLbls>
        <c:gapWidth val="150"/>
        <c:overlap val="100"/>
        <c:axId val="513339160"/>
        <c:axId val="513339584"/>
      </c:barChart>
      <c:catAx>
        <c:axId val="51333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9584"/>
        <c:crosses val="autoZero"/>
        <c:auto val="1"/>
        <c:lblAlgn val="ctr"/>
        <c:lblOffset val="100"/>
        <c:noMultiLvlLbl val="0"/>
      </c:catAx>
      <c:valAx>
        <c:axId val="51333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125300</c:v>
                </c:pt>
                <c:pt idx="1">
                  <c:v>168700</c:v>
                </c:pt>
                <c:pt idx="2">
                  <c:v>201600</c:v>
                </c:pt>
                <c:pt idx="3">
                  <c:v>180600</c:v>
                </c:pt>
                <c:pt idx="4">
                  <c:v>186200</c:v>
                </c:pt>
                <c:pt idx="5">
                  <c:v>210700</c:v>
                </c:pt>
                <c:pt idx="6">
                  <c:v>142800</c:v>
                </c:pt>
                <c:pt idx="7">
                  <c:v>203000</c:v>
                </c:pt>
                <c:pt idx="8">
                  <c:v>199500</c:v>
                </c:pt>
                <c:pt idx="9">
                  <c:v>211400</c:v>
                </c:pt>
                <c:pt idx="10">
                  <c:v>219800</c:v>
                </c:pt>
                <c:pt idx="11">
                  <c:v>198100</c:v>
                </c:pt>
              </c:numCache>
            </c:numRef>
          </c:val>
          <c:extLst>
            <c:ext xmlns:c16="http://schemas.microsoft.com/office/drawing/2014/chart" uri="{C3380CC4-5D6E-409C-BE32-E72D297353CC}">
              <c16:uniqueId val="{00000000-E502-4F34-9B28-F14E1DD8D5F6}"/>
            </c:ext>
          </c:extLst>
        </c:ser>
        <c:dLbls>
          <c:showLegendKey val="0"/>
          <c:showVal val="0"/>
          <c:showCatName val="0"/>
          <c:showSerName val="0"/>
          <c:showPercent val="0"/>
          <c:showBubbleSize val="0"/>
        </c:dLbls>
        <c:gapWidth val="150"/>
        <c:overlap val="100"/>
        <c:axId val="513341704"/>
        <c:axId val="513342128"/>
      </c:barChart>
      <c:catAx>
        <c:axId val="51334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128"/>
        <c:crosses val="autoZero"/>
        <c:auto val="1"/>
        <c:lblAlgn val="ctr"/>
        <c:lblOffset val="100"/>
        <c:noMultiLvlLbl val="0"/>
      </c:catAx>
      <c:valAx>
        <c:axId val="51334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pt idx="0">
                  <c:v>348.6</c:v>
                </c:pt>
                <c:pt idx="1">
                  <c:v>480.9</c:v>
                </c:pt>
                <c:pt idx="2">
                  <c:v>614.6</c:v>
                </c:pt>
                <c:pt idx="3">
                  <c:v>527.1</c:v>
                </c:pt>
                <c:pt idx="4">
                  <c:v>568.4</c:v>
                </c:pt>
                <c:pt idx="5">
                  <c:v>590.79999999999995</c:v>
                </c:pt>
                <c:pt idx="6">
                  <c:v>541.1</c:v>
                </c:pt>
                <c:pt idx="7">
                  <c:v>545.29999999999995</c:v>
                </c:pt>
                <c:pt idx="8">
                  <c:v>542.5</c:v>
                </c:pt>
                <c:pt idx="9">
                  <c:v>579.6</c:v>
                </c:pt>
                <c:pt idx="10">
                  <c:v>592.20000000000005</c:v>
                </c:pt>
                <c:pt idx="11">
                  <c:v>565.6</c:v>
                </c:pt>
              </c:numCache>
            </c:numRef>
          </c:val>
          <c:extLst>
            <c:ext xmlns:c16="http://schemas.microsoft.com/office/drawing/2014/chart" uri="{C3380CC4-5D6E-409C-BE32-E72D297353CC}">
              <c16:uniqueId val="{00000000-F207-4F73-A307-5EB4CCB846E1}"/>
            </c:ext>
          </c:extLst>
        </c:ser>
        <c:dLbls>
          <c:showLegendKey val="0"/>
          <c:showVal val="0"/>
          <c:showCatName val="0"/>
          <c:showSerName val="0"/>
          <c:showPercent val="0"/>
          <c:showBubbleSize val="0"/>
        </c:dLbls>
        <c:gapWidth val="150"/>
        <c:overlap val="100"/>
        <c:axId val="513342552"/>
        <c:axId val="513342976"/>
      </c:barChart>
      <c:catAx>
        <c:axId val="513342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976"/>
        <c:crosses val="autoZero"/>
        <c:auto val="1"/>
        <c:lblAlgn val="ctr"/>
        <c:lblOffset val="100"/>
        <c:noMultiLvlLbl val="0"/>
      </c:catAx>
      <c:valAx>
        <c:axId val="513342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2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6966080.3700000001</c:v>
                </c:pt>
                <c:pt idx="1">
                  <c:v>10063686.199999999</c:v>
                </c:pt>
                <c:pt idx="2">
                  <c:v>12244430.300000001</c:v>
                </c:pt>
                <c:pt idx="3">
                  <c:v>10935080.630000001</c:v>
                </c:pt>
                <c:pt idx="4">
                  <c:v>11483804.220000001</c:v>
                </c:pt>
                <c:pt idx="5">
                  <c:v>12644096.67</c:v>
                </c:pt>
                <c:pt idx="6" formatCode="&quot;₡&quot;#,##0">
                  <c:v>9840109.9800000004</c:v>
                </c:pt>
                <c:pt idx="7" formatCode="&quot;₡&quot;#,##0">
                  <c:v>12704034.15</c:v>
                </c:pt>
                <c:pt idx="8" formatCode="&quot;₡&quot;#,##0">
                  <c:v>12531753.050000001</c:v>
                </c:pt>
                <c:pt idx="9" formatCode="&quot;₡&quot;#,##0">
                  <c:v>12733740.34</c:v>
                </c:pt>
                <c:pt idx="10" formatCode="&quot;₡&quot;#,##0">
                  <c:v>12776213.939999999</c:v>
                </c:pt>
                <c:pt idx="11" formatCode="&quot;₡&quot;#,##0">
                  <c:v>11727171.26</c:v>
                </c:pt>
              </c:numCache>
            </c:numRef>
          </c:val>
          <c:extLst>
            <c:ext xmlns:c16="http://schemas.microsoft.com/office/drawing/2014/chart" uri="{C3380CC4-5D6E-409C-BE32-E72D297353CC}">
              <c16:uniqueId val="{00000000-DFA0-4A1F-99F8-98FE9F82C842}"/>
            </c:ext>
          </c:extLst>
        </c:ser>
        <c:dLbls>
          <c:showLegendKey val="0"/>
          <c:showVal val="0"/>
          <c:showCatName val="0"/>
          <c:showSerName val="0"/>
          <c:showPercent val="0"/>
          <c:showBubbleSize val="0"/>
        </c:dLbls>
        <c:gapWidth val="150"/>
        <c:overlap val="100"/>
        <c:axId val="513343824"/>
        <c:axId val="513344248"/>
      </c:barChart>
      <c:catAx>
        <c:axId val="51334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4248"/>
        <c:crosses val="autoZero"/>
        <c:auto val="1"/>
        <c:lblAlgn val="ctr"/>
        <c:lblOffset val="100"/>
        <c:noMultiLvlLbl val="0"/>
      </c:catAx>
      <c:valAx>
        <c:axId val="513344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13.65965333042625</c:v>
                </c:pt>
                <c:pt idx="1">
                  <c:v>18.390929902976126</c:v>
                </c:pt>
                <c:pt idx="2">
                  <c:v>21.977542788618774</c:v>
                </c:pt>
                <c:pt idx="3">
                  <c:v>19.688215414804318</c:v>
                </c:pt>
                <c:pt idx="4">
                  <c:v>20.298702714488172</c:v>
                </c:pt>
                <c:pt idx="5">
                  <c:v>22.969584650605036</c:v>
                </c:pt>
                <c:pt idx="6">
                  <c:v>15.567426141938297</c:v>
                </c:pt>
                <c:pt idx="7">
                  <c:v>22.130164613539737</c:v>
                </c:pt>
                <c:pt idx="8">
                  <c:v>21.748610051237328</c:v>
                </c:pt>
                <c:pt idx="9">
                  <c:v>23.045895563065518</c:v>
                </c:pt>
                <c:pt idx="10">
                  <c:v>23.961626512591302</c:v>
                </c:pt>
                <c:pt idx="11">
                  <c:v>21.595988226316365</c:v>
                </c:pt>
              </c:numCache>
            </c:numRef>
          </c:val>
          <c:extLst>
            <c:ext xmlns:c16="http://schemas.microsoft.com/office/drawing/2014/chart" uri="{C3380CC4-5D6E-409C-BE32-E72D297353CC}">
              <c16:uniqueId val="{00000000-D292-4E4A-B850-9CB1DF36D048}"/>
            </c:ext>
          </c:extLst>
        </c:ser>
        <c:dLbls>
          <c:showLegendKey val="0"/>
          <c:showVal val="0"/>
          <c:showCatName val="0"/>
          <c:showSerName val="0"/>
          <c:showPercent val="0"/>
          <c:showBubbleSize val="0"/>
        </c:dLbls>
        <c:gapWidth val="150"/>
        <c:overlap val="100"/>
        <c:axId val="513345096"/>
        <c:axId val="513345520"/>
      </c:barChart>
      <c:catAx>
        <c:axId val="5133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5520"/>
        <c:crosses val="autoZero"/>
        <c:auto val="1"/>
        <c:lblAlgn val="ctr"/>
        <c:lblOffset val="100"/>
        <c:noMultiLvlLbl val="0"/>
      </c:catAx>
      <c:valAx>
        <c:axId val="51334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125300</c:v>
                </c:pt>
                <c:pt idx="1">
                  <c:v>168700</c:v>
                </c:pt>
                <c:pt idx="2">
                  <c:v>201600</c:v>
                </c:pt>
                <c:pt idx="3">
                  <c:v>180600</c:v>
                </c:pt>
                <c:pt idx="4">
                  <c:v>186200</c:v>
                </c:pt>
                <c:pt idx="5">
                  <c:v>210700</c:v>
                </c:pt>
                <c:pt idx="6">
                  <c:v>142800</c:v>
                </c:pt>
                <c:pt idx="7">
                  <c:v>203000</c:v>
                </c:pt>
                <c:pt idx="8">
                  <c:v>199500</c:v>
                </c:pt>
                <c:pt idx="9">
                  <c:v>211400</c:v>
                </c:pt>
                <c:pt idx="10">
                  <c:v>219800</c:v>
                </c:pt>
                <c:pt idx="11">
                  <c:v>198100</c:v>
                </c:pt>
              </c:numCache>
            </c:numRef>
          </c:val>
          <c:extLst>
            <c:ext xmlns:c16="http://schemas.microsoft.com/office/drawing/2014/chart" uri="{C3380CC4-5D6E-409C-BE32-E72D297353CC}">
              <c16:uniqueId val="{00000000-2B70-4BAA-AEB3-C023EDBFD6D5}"/>
            </c:ext>
          </c:extLst>
        </c:ser>
        <c:dLbls>
          <c:showLegendKey val="0"/>
          <c:showVal val="0"/>
          <c:showCatName val="0"/>
          <c:showSerName val="0"/>
          <c:showPercent val="0"/>
          <c:showBubbleSize val="0"/>
        </c:dLbls>
        <c:gapWidth val="150"/>
        <c:overlap val="100"/>
        <c:axId val="489188112"/>
        <c:axId val="489188536"/>
      </c:barChart>
      <c:catAx>
        <c:axId val="489188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8536"/>
        <c:crosses val="autoZero"/>
        <c:auto val="1"/>
        <c:lblAlgn val="ctr"/>
        <c:lblOffset val="100"/>
        <c:noMultiLvlLbl val="0"/>
      </c:catAx>
      <c:valAx>
        <c:axId val="489188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8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71-4C58-A4EA-8021E7A68386}"/>
            </c:ext>
          </c:extLst>
        </c:ser>
        <c:dLbls>
          <c:showLegendKey val="0"/>
          <c:showVal val="0"/>
          <c:showCatName val="0"/>
          <c:showSerName val="0"/>
          <c:showPercent val="0"/>
          <c:showBubbleSize val="0"/>
        </c:dLbls>
        <c:gapWidth val="150"/>
        <c:overlap val="100"/>
        <c:axId val="513346368"/>
        <c:axId val="513346792"/>
      </c:barChart>
      <c:catAx>
        <c:axId val="5133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6792"/>
        <c:crosses val="autoZero"/>
        <c:auto val="1"/>
        <c:lblAlgn val="ctr"/>
        <c:lblOffset val="100"/>
        <c:noMultiLvlLbl val="0"/>
      </c:catAx>
      <c:valAx>
        <c:axId val="513346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40B-4305-A8DC-EC0D40823B6C}"/>
            </c:ext>
          </c:extLst>
        </c:ser>
        <c:dLbls>
          <c:showLegendKey val="0"/>
          <c:showVal val="0"/>
          <c:showCatName val="0"/>
          <c:showSerName val="0"/>
          <c:showPercent val="0"/>
          <c:showBubbleSize val="0"/>
        </c:dLbls>
        <c:gapWidth val="150"/>
        <c:overlap val="100"/>
        <c:axId val="513350184"/>
        <c:axId val="513350608"/>
      </c:barChart>
      <c:catAx>
        <c:axId val="513350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0608"/>
        <c:crosses val="autoZero"/>
        <c:auto val="1"/>
        <c:lblAlgn val="ctr"/>
        <c:lblOffset val="100"/>
        <c:noMultiLvlLbl val="0"/>
      </c:catAx>
      <c:valAx>
        <c:axId val="51335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0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"₡"#,##0.00;[Red]\-"₡"#,##0.00</c:formatCode>
                <c:ptCount val="12"/>
                <c:pt idx="0">
                  <c:v>7384</c:v>
                </c:pt>
                <c:pt idx="1">
                  <c:v>8827</c:v>
                </c:pt>
                <c:pt idx="2">
                  <c:v>9054</c:v>
                </c:pt>
                <c:pt idx="3">
                  <c:v>20558</c:v>
                </c:pt>
                <c:pt idx="4">
                  <c:v>16757</c:v>
                </c:pt>
                <c:pt idx="5">
                  <c:v>19205</c:v>
                </c:pt>
                <c:pt idx="6">
                  <c:v>15062</c:v>
                </c:pt>
                <c:pt idx="7">
                  <c:v>17202</c:v>
                </c:pt>
                <c:pt idx="8">
                  <c:v>15910</c:v>
                </c:pt>
                <c:pt idx="9" formatCode="&quot;₡&quot;#,##0">
                  <c:v>15443</c:v>
                </c:pt>
                <c:pt idx="10" formatCode="&quot;₡&quot;#,##0">
                  <c:v>12687</c:v>
                </c:pt>
                <c:pt idx="11" formatCode="&quot;₡&quot;#,##0">
                  <c:v>19471</c:v>
                </c:pt>
              </c:numCache>
            </c:numRef>
          </c:val>
          <c:extLst>
            <c:ext xmlns:c16="http://schemas.microsoft.com/office/drawing/2014/chart" uri="{C3380CC4-5D6E-409C-BE32-E72D297353CC}">
              <c16:uniqueId val="{00000000-4FAE-4A0E-A8FC-1D878A4DADD3}"/>
            </c:ext>
          </c:extLst>
        </c:ser>
        <c:dLbls>
          <c:showLegendKey val="0"/>
          <c:showVal val="0"/>
          <c:showCatName val="0"/>
          <c:showSerName val="0"/>
          <c:showPercent val="0"/>
          <c:showBubbleSize val="0"/>
        </c:dLbls>
        <c:gapWidth val="150"/>
        <c:overlap val="100"/>
        <c:axId val="513351456"/>
        <c:axId val="513351880"/>
      </c:barChart>
      <c:catAx>
        <c:axId val="51335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1880"/>
        <c:crosses val="autoZero"/>
        <c:auto val="1"/>
        <c:lblAlgn val="ctr"/>
        <c:lblOffset val="100"/>
        <c:noMultiLvlLbl val="0"/>
      </c:catAx>
      <c:valAx>
        <c:axId val="513351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00;[Red]\-&quot;₡&quot;#,##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1.1991714815218575E-2</c:v>
                </c:pt>
                <c:pt idx="1">
                  <c:v>1.2754823939823395E-2</c:v>
                </c:pt>
                <c:pt idx="2">
                  <c:v>1.3081870707511174E-2</c:v>
                </c:pt>
                <c:pt idx="3">
                  <c:v>2.9543224681129403E-2</c:v>
                </c:pt>
                <c:pt idx="4">
                  <c:v>2.3874414041207891E-2</c:v>
                </c:pt>
                <c:pt idx="5">
                  <c:v>2.7362912896544207E-2</c:v>
                </c:pt>
                <c:pt idx="6">
                  <c:v>2.0930993132017878E-2</c:v>
                </c:pt>
                <c:pt idx="7">
                  <c:v>2.3220320505832334E-2</c:v>
                </c:pt>
                <c:pt idx="8">
                  <c:v>2.1476071078164176E-2</c:v>
                </c:pt>
                <c:pt idx="9">
                  <c:v>2.1476071078164176E-2</c:v>
                </c:pt>
                <c:pt idx="10">
                  <c:v>1.8423634579744903E-2</c:v>
                </c:pt>
                <c:pt idx="11">
                  <c:v>5.1237326937752098E-3</c:v>
                </c:pt>
              </c:numCache>
            </c:numRef>
          </c:val>
          <c:extLst>
            <c:ext xmlns:c16="http://schemas.microsoft.com/office/drawing/2014/chart" uri="{C3380CC4-5D6E-409C-BE32-E72D297353CC}">
              <c16:uniqueId val="{00000000-9194-4AB9-B611-F7DFD39A8CAD}"/>
            </c:ext>
          </c:extLst>
        </c:ser>
        <c:dLbls>
          <c:showLegendKey val="0"/>
          <c:showVal val="0"/>
          <c:showCatName val="0"/>
          <c:showSerName val="0"/>
          <c:showPercent val="0"/>
          <c:showBubbleSize val="0"/>
        </c:dLbls>
        <c:gapWidth val="150"/>
        <c:overlap val="100"/>
        <c:axId val="513352728"/>
        <c:axId val="513353152"/>
      </c:barChart>
      <c:catAx>
        <c:axId val="513352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3152"/>
        <c:crosses val="autoZero"/>
        <c:auto val="1"/>
        <c:lblAlgn val="ctr"/>
        <c:lblOffset val="100"/>
        <c:noMultiLvlLbl val="0"/>
      </c:catAx>
      <c:valAx>
        <c:axId val="5133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2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EC-49F7-820B-1F99A11B1443}"/>
            </c:ext>
          </c:extLst>
        </c:ser>
        <c:dLbls>
          <c:showLegendKey val="0"/>
          <c:showVal val="0"/>
          <c:showCatName val="0"/>
          <c:showSerName val="0"/>
          <c:showPercent val="0"/>
          <c:showBubbleSize val="0"/>
        </c:dLbls>
        <c:gapWidth val="150"/>
        <c:overlap val="100"/>
        <c:axId val="513354000"/>
        <c:axId val="513354424"/>
      </c:barChart>
      <c:catAx>
        <c:axId val="51335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4424"/>
        <c:crosses val="autoZero"/>
        <c:auto val="1"/>
        <c:lblAlgn val="ctr"/>
        <c:lblOffset val="100"/>
        <c:noMultiLvlLbl val="0"/>
      </c:catAx>
      <c:valAx>
        <c:axId val="513354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896</c:v>
                </c:pt>
                <c:pt idx="2">
                  <c:v>669</c:v>
                </c:pt>
                <c:pt idx="3">
                  <c:v>736</c:v>
                </c:pt>
                <c:pt idx="4">
                  <c:v>772</c:v>
                </c:pt>
                <c:pt idx="5">
                  <c:v>882</c:v>
                </c:pt>
                <c:pt idx="6">
                  <c:v>859</c:v>
                </c:pt>
                <c:pt idx="7">
                  <c:v>820</c:v>
                </c:pt>
                <c:pt idx="8">
                  <c:v>819</c:v>
                </c:pt>
                <c:pt idx="9">
                  <c:v>822</c:v>
                </c:pt>
                <c:pt idx="10">
                  <c:v>964</c:v>
                </c:pt>
                <c:pt idx="11">
                  <c:v>886</c:v>
                </c:pt>
                <c:pt idx="12">
                  <c:v>808</c:v>
                </c:pt>
              </c:numCache>
            </c:numRef>
          </c:val>
          <c:extLst>
            <c:ext xmlns:c16="http://schemas.microsoft.com/office/drawing/2014/chart" uri="{C3380CC4-5D6E-409C-BE32-E72D297353CC}">
              <c16:uniqueId val="{00000000-2ED8-4738-8F9A-226B1F13C87F}"/>
            </c:ext>
          </c:extLst>
        </c:ser>
        <c:dLbls>
          <c:showLegendKey val="0"/>
          <c:showVal val="0"/>
          <c:showCatName val="0"/>
          <c:showSerName val="0"/>
          <c:showPercent val="0"/>
          <c:showBubbleSize val="0"/>
        </c:dLbls>
        <c:gapWidth val="150"/>
        <c:overlap val="100"/>
        <c:axId val="513356120"/>
        <c:axId val="513356544"/>
      </c:barChart>
      <c:catAx>
        <c:axId val="513356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6544"/>
        <c:crosses val="autoZero"/>
        <c:auto val="1"/>
        <c:lblAlgn val="ctr"/>
        <c:lblOffset val="100"/>
        <c:noMultiLvlLbl val="0"/>
      </c:catAx>
      <c:valAx>
        <c:axId val="51335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6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8B-43D9-90A5-2FF3CF078490}"/>
            </c:ext>
          </c:extLst>
        </c:ser>
        <c:dLbls>
          <c:showLegendKey val="0"/>
          <c:showVal val="0"/>
          <c:showCatName val="0"/>
          <c:showSerName val="0"/>
          <c:showPercent val="0"/>
          <c:showBubbleSize val="0"/>
        </c:dLbls>
        <c:gapWidth val="150"/>
        <c:overlap val="100"/>
        <c:axId val="513357392"/>
        <c:axId val="513357816"/>
      </c:barChart>
      <c:catAx>
        <c:axId val="513357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7816"/>
        <c:crosses val="autoZero"/>
        <c:auto val="1"/>
        <c:lblAlgn val="ctr"/>
        <c:lblOffset val="100"/>
        <c:noMultiLvlLbl val="0"/>
      </c:catAx>
      <c:valAx>
        <c:axId val="513357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7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60145</c:v>
                </c:pt>
                <c:pt idx="1">
                  <c:v>50474</c:v>
                </c:pt>
                <c:pt idx="2">
                  <c:v>55529</c:v>
                </c:pt>
                <c:pt idx="3">
                  <c:v>58564</c:v>
                </c:pt>
                <c:pt idx="4">
                  <c:v>67485</c:v>
                </c:pt>
                <c:pt idx="5">
                  <c:v>65725</c:v>
                </c:pt>
                <c:pt idx="6">
                  <c:v>64327</c:v>
                </c:pt>
                <c:pt idx="7" formatCode="&quot;₡&quot;#,##0">
                  <c:v>66143</c:v>
                </c:pt>
                <c:pt idx="8" formatCode="&quot;₡&quot;#,##0">
                  <c:v>66386</c:v>
                </c:pt>
                <c:pt idx="9" formatCode="&quot;₡&quot;#,##0">
                  <c:v>75569</c:v>
                </c:pt>
                <c:pt idx="10" formatCode="&quot;₡&quot;#,##0">
                  <c:v>66513</c:v>
                </c:pt>
                <c:pt idx="11" formatCode="&quot;₡&quot;#,##0">
                  <c:v>129658</c:v>
                </c:pt>
              </c:numCache>
            </c:numRef>
          </c:val>
          <c:extLst>
            <c:ext xmlns:c16="http://schemas.microsoft.com/office/drawing/2014/chart" uri="{C3380CC4-5D6E-409C-BE32-E72D297353CC}">
              <c16:uniqueId val="{00000000-A80E-48E9-88E0-3A263DD7E79B}"/>
            </c:ext>
          </c:extLst>
        </c:ser>
        <c:dLbls>
          <c:showLegendKey val="0"/>
          <c:showVal val="0"/>
          <c:showCatName val="0"/>
          <c:showSerName val="0"/>
          <c:showPercent val="0"/>
          <c:showBubbleSize val="0"/>
        </c:dLbls>
        <c:gapWidth val="150"/>
        <c:overlap val="100"/>
        <c:axId val="513358664"/>
        <c:axId val="513359088"/>
      </c:barChart>
      <c:catAx>
        <c:axId val="513358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9088"/>
        <c:crosses val="autoZero"/>
        <c:auto val="1"/>
        <c:lblAlgn val="ctr"/>
        <c:lblOffset val="100"/>
        <c:noMultiLvlLbl val="0"/>
      </c:catAx>
      <c:valAx>
        <c:axId val="51335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8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9.7677967949416772E-2</c:v>
                </c:pt>
                <c:pt idx="1">
                  <c:v>7.29314291943748E-2</c:v>
                </c:pt>
                <c:pt idx="2">
                  <c:v>8.0235473672735202E-2</c:v>
                </c:pt>
                <c:pt idx="3">
                  <c:v>8.4160034884988549E-2</c:v>
                </c:pt>
                <c:pt idx="4">
                  <c:v>9.6151749700207123E-2</c:v>
                </c:pt>
                <c:pt idx="5">
                  <c:v>9.3644391147934158E-2</c:v>
                </c:pt>
                <c:pt idx="6">
                  <c:v>8.9392783167993026E-2</c:v>
                </c:pt>
                <c:pt idx="7">
                  <c:v>8.9283767578763759E-2</c:v>
                </c:pt>
                <c:pt idx="8">
                  <c:v>8.9610814346451545E-2</c:v>
                </c:pt>
                <c:pt idx="9">
                  <c:v>0.10509102801700643</c:v>
                </c:pt>
                <c:pt idx="10">
                  <c:v>9.6587812057124176E-2</c:v>
                </c:pt>
                <c:pt idx="11">
                  <c:v>8.808459609724191E-2</c:v>
                </c:pt>
              </c:numCache>
            </c:numRef>
          </c:val>
          <c:extLst>
            <c:ext xmlns:c16="http://schemas.microsoft.com/office/drawing/2014/chart" uri="{C3380CC4-5D6E-409C-BE32-E72D297353CC}">
              <c16:uniqueId val="{00000000-EFAB-41FF-927D-BB940293C3FD}"/>
            </c:ext>
          </c:extLst>
        </c:ser>
        <c:dLbls>
          <c:showLegendKey val="0"/>
          <c:showVal val="0"/>
          <c:showCatName val="0"/>
          <c:showSerName val="0"/>
          <c:showPercent val="0"/>
          <c:showBubbleSize val="0"/>
        </c:dLbls>
        <c:gapWidth val="150"/>
        <c:overlap val="100"/>
        <c:axId val="513359936"/>
        <c:axId val="513360360"/>
      </c:barChart>
      <c:catAx>
        <c:axId val="513359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0360"/>
        <c:crosses val="autoZero"/>
        <c:auto val="1"/>
        <c:lblAlgn val="ctr"/>
        <c:lblOffset val="100"/>
        <c:noMultiLvlLbl val="0"/>
      </c:catAx>
      <c:valAx>
        <c:axId val="513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C42-4ADC-A165-D6EC9A6F55AF}"/>
            </c:ext>
          </c:extLst>
        </c:ser>
        <c:dLbls>
          <c:showLegendKey val="0"/>
          <c:showVal val="0"/>
          <c:showCatName val="0"/>
          <c:showSerName val="0"/>
          <c:showPercent val="0"/>
          <c:showBubbleSize val="0"/>
        </c:dLbls>
        <c:gapWidth val="150"/>
        <c:overlap val="100"/>
        <c:axId val="513361208"/>
        <c:axId val="513361632"/>
      </c:barChart>
      <c:catAx>
        <c:axId val="513361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1632"/>
        <c:crosses val="autoZero"/>
        <c:auto val="1"/>
        <c:lblAlgn val="ctr"/>
        <c:lblOffset val="100"/>
        <c:noMultiLvlLbl val="0"/>
      </c:catAx>
      <c:valAx>
        <c:axId val="51336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1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pt idx="0">
                  <c:v>348.6</c:v>
                </c:pt>
                <c:pt idx="1">
                  <c:v>480.9</c:v>
                </c:pt>
                <c:pt idx="2">
                  <c:v>614.6</c:v>
                </c:pt>
                <c:pt idx="3">
                  <c:v>527.1</c:v>
                </c:pt>
                <c:pt idx="4">
                  <c:v>568.4</c:v>
                </c:pt>
                <c:pt idx="5">
                  <c:v>590.79999999999995</c:v>
                </c:pt>
                <c:pt idx="6">
                  <c:v>541.1</c:v>
                </c:pt>
                <c:pt idx="7">
                  <c:v>545.29999999999995</c:v>
                </c:pt>
                <c:pt idx="8">
                  <c:v>542.5</c:v>
                </c:pt>
                <c:pt idx="9">
                  <c:v>579.6</c:v>
                </c:pt>
                <c:pt idx="10">
                  <c:v>592.20000000000005</c:v>
                </c:pt>
                <c:pt idx="11">
                  <c:v>565.6</c:v>
                </c:pt>
              </c:numCache>
            </c:numRef>
          </c:val>
          <c:extLst>
            <c:ext xmlns:c16="http://schemas.microsoft.com/office/drawing/2014/chart" uri="{C3380CC4-5D6E-409C-BE32-E72D297353CC}">
              <c16:uniqueId val="{00000000-5CC8-4595-8D31-C666B54B2BF0}"/>
            </c:ext>
          </c:extLst>
        </c:ser>
        <c:dLbls>
          <c:showLegendKey val="0"/>
          <c:showVal val="0"/>
          <c:showCatName val="0"/>
          <c:showSerName val="0"/>
          <c:showPercent val="0"/>
          <c:showBubbleSize val="0"/>
        </c:dLbls>
        <c:gapWidth val="150"/>
        <c:overlap val="100"/>
        <c:axId val="418148712"/>
        <c:axId val="418148288"/>
      </c:barChart>
      <c:catAx>
        <c:axId val="41814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48288"/>
        <c:crosses val="autoZero"/>
        <c:auto val="1"/>
        <c:lblAlgn val="ctr"/>
        <c:lblOffset val="100"/>
        <c:noMultiLvlLbl val="0"/>
      </c:catAx>
      <c:valAx>
        <c:axId val="41814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'294212'!$B$14:$B$25</c:f>
              <c:numCache>
                <c:formatCode>General</c:formatCode>
                <c:ptCount val="12"/>
                <c:pt idx="0">
                  <c:v>4080</c:v>
                </c:pt>
                <c:pt idx="1">
                  <c:v>3520</c:v>
                </c:pt>
                <c:pt idx="2">
                  <c:v>3200</c:v>
                </c:pt>
                <c:pt idx="3">
                  <c:v>4000</c:v>
                </c:pt>
                <c:pt idx="4">
                  <c:v>3440</c:v>
                </c:pt>
                <c:pt idx="5">
                  <c:v>3680</c:v>
                </c:pt>
                <c:pt idx="6">
                  <c:v>3120</c:v>
                </c:pt>
                <c:pt idx="7">
                  <c:v>3360</c:v>
                </c:pt>
                <c:pt idx="8">
                  <c:v>3920</c:v>
                </c:pt>
                <c:pt idx="9">
                  <c:v>4320</c:v>
                </c:pt>
                <c:pt idx="10">
                  <c:v>3920</c:v>
                </c:pt>
                <c:pt idx="11">
                  <c:v>3520</c:v>
                </c:pt>
              </c:numCache>
            </c:numRef>
          </c:val>
          <c:extLst>
            <c:ext xmlns:c16="http://schemas.microsoft.com/office/drawing/2014/chart" uri="{C3380CC4-5D6E-409C-BE32-E72D297353CC}">
              <c16:uniqueId val="{00000000-9A7A-4765-B97F-113D954ABBE6}"/>
            </c:ext>
          </c:extLst>
        </c:ser>
        <c:dLbls>
          <c:showLegendKey val="0"/>
          <c:showVal val="0"/>
          <c:showCatName val="0"/>
          <c:showSerName val="0"/>
          <c:showPercent val="0"/>
          <c:showBubbleSize val="0"/>
        </c:dLbls>
        <c:gapWidth val="150"/>
        <c:overlap val="100"/>
        <c:axId val="513363752"/>
        <c:axId val="513364176"/>
      </c:barChart>
      <c:catAx>
        <c:axId val="513363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4176"/>
        <c:crosses val="autoZero"/>
        <c:auto val="1"/>
        <c:lblAlgn val="ctr"/>
        <c:lblOffset val="100"/>
        <c:noMultiLvlLbl val="0"/>
      </c:catAx>
      <c:valAx>
        <c:axId val="513364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3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'294212'!$C$14:$C$25</c:f>
              <c:numCache>
                <c:formatCode>General</c:formatCode>
                <c:ptCount val="12"/>
                <c:pt idx="0">
                  <c:v>6.4</c:v>
                </c:pt>
                <c:pt idx="1">
                  <c:v>27.84</c:v>
                </c:pt>
                <c:pt idx="2">
                  <c:v>42.08</c:v>
                </c:pt>
                <c:pt idx="3">
                  <c:v>43.44</c:v>
                </c:pt>
                <c:pt idx="4">
                  <c:v>33.44</c:v>
                </c:pt>
                <c:pt idx="5">
                  <c:v>40.479999999999997</c:v>
                </c:pt>
                <c:pt idx="6">
                  <c:v>45.76</c:v>
                </c:pt>
                <c:pt idx="7">
                  <c:v>38.32</c:v>
                </c:pt>
                <c:pt idx="8">
                  <c:v>36.96</c:v>
                </c:pt>
                <c:pt idx="9">
                  <c:v>38.479999999999997</c:v>
                </c:pt>
                <c:pt idx="10">
                  <c:v>40.880000000000003</c:v>
                </c:pt>
                <c:pt idx="11">
                  <c:v>51.76</c:v>
                </c:pt>
              </c:numCache>
            </c:numRef>
          </c:val>
          <c:extLst>
            <c:ext xmlns:c16="http://schemas.microsoft.com/office/drawing/2014/chart" uri="{C3380CC4-5D6E-409C-BE32-E72D297353CC}">
              <c16:uniqueId val="{00000000-476A-4C89-A80C-944D4DF0D07B}"/>
            </c:ext>
          </c:extLst>
        </c:ser>
        <c:dLbls>
          <c:showLegendKey val="0"/>
          <c:showVal val="0"/>
          <c:showCatName val="0"/>
          <c:showSerName val="0"/>
          <c:showPercent val="0"/>
          <c:showBubbleSize val="0"/>
        </c:dLbls>
        <c:gapWidth val="150"/>
        <c:overlap val="100"/>
        <c:axId val="513365024"/>
        <c:axId val="513365448"/>
      </c:barChart>
      <c:catAx>
        <c:axId val="513365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5448"/>
        <c:crosses val="autoZero"/>
        <c:auto val="1"/>
        <c:lblAlgn val="ctr"/>
        <c:lblOffset val="100"/>
        <c:noMultiLvlLbl val="0"/>
      </c:catAx>
      <c:valAx>
        <c:axId val="513365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5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'294212'!$D$14:$D$25</c:f>
              <c:numCache>
                <c:formatCode>"₡"#,##0;[Red]\-"₡"#,##0</c:formatCode>
                <c:ptCount val="12"/>
                <c:pt idx="0">
                  <c:v>215610.49</c:v>
                </c:pt>
                <c:pt idx="1">
                  <c:v>329419.15000000002</c:v>
                </c:pt>
                <c:pt idx="2">
                  <c:v>403827.23</c:v>
                </c:pt>
                <c:pt idx="3">
                  <c:v>451531.24</c:v>
                </c:pt>
                <c:pt idx="4">
                  <c:v>375368.64</c:v>
                </c:pt>
                <c:pt idx="5">
                  <c:v>420860.78</c:v>
                </c:pt>
                <c:pt idx="6" formatCode="&quot;₡&quot;#,##0">
                  <c:v>444180.67</c:v>
                </c:pt>
                <c:pt idx="7" formatCode="&quot;₡&quot;#,##0">
                  <c:v>414719.4</c:v>
                </c:pt>
                <c:pt idx="8" formatCode="&quot;₡&quot;#,##0">
                  <c:v>432081.5</c:v>
                </c:pt>
                <c:pt idx="9" formatCode="&quot;₡&quot;#,##0">
                  <c:v>444188.66</c:v>
                </c:pt>
                <c:pt idx="10" formatCode="&quot;₡&quot;#,##0">
                  <c:v>425767</c:v>
                </c:pt>
                <c:pt idx="11" formatCode="&quot;₡&quot;#,##0">
                  <c:v>475440.73</c:v>
                </c:pt>
              </c:numCache>
            </c:numRef>
          </c:val>
          <c:extLst>
            <c:ext xmlns:c16="http://schemas.microsoft.com/office/drawing/2014/chart" uri="{C3380CC4-5D6E-409C-BE32-E72D297353CC}">
              <c16:uniqueId val="{00000000-093B-4841-A7A5-5EB5F5187A1D}"/>
            </c:ext>
          </c:extLst>
        </c:ser>
        <c:dLbls>
          <c:showLegendKey val="0"/>
          <c:showVal val="0"/>
          <c:showCatName val="0"/>
          <c:showSerName val="0"/>
          <c:showPercent val="0"/>
          <c:showBubbleSize val="0"/>
        </c:dLbls>
        <c:gapWidth val="150"/>
        <c:overlap val="100"/>
        <c:axId val="513366296"/>
        <c:axId val="513366720"/>
      </c:barChart>
      <c:catAx>
        <c:axId val="513366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6720"/>
        <c:crosses val="autoZero"/>
        <c:auto val="1"/>
        <c:lblAlgn val="ctr"/>
        <c:lblOffset val="100"/>
        <c:noMultiLvlLbl val="0"/>
      </c:catAx>
      <c:valAx>
        <c:axId val="513366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6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'294212'!$G$14:$G$25</c:f>
              <c:numCache>
                <c:formatCode>0.00</c:formatCode>
                <c:ptCount val="12"/>
                <c:pt idx="0">
                  <c:v>0.44478360405537992</c:v>
                </c:pt>
                <c:pt idx="1">
                  <c:v>0.38373487408699442</c:v>
                </c:pt>
                <c:pt idx="2">
                  <c:v>0.34884988553363133</c:v>
                </c:pt>
                <c:pt idx="3">
                  <c:v>0.43606235691703915</c:v>
                </c:pt>
                <c:pt idx="4">
                  <c:v>0.37501362694865364</c:v>
                </c:pt>
                <c:pt idx="5">
                  <c:v>0.40117736836367601</c:v>
                </c:pt>
                <c:pt idx="6">
                  <c:v>0.34012863839529051</c:v>
                </c:pt>
                <c:pt idx="7">
                  <c:v>0.36629237981031287</c:v>
                </c:pt>
                <c:pt idx="8">
                  <c:v>0.42734110977869838</c:v>
                </c:pt>
                <c:pt idx="9">
                  <c:v>0.47094734547040229</c:v>
                </c:pt>
                <c:pt idx="10">
                  <c:v>0.42734110977869838</c:v>
                </c:pt>
                <c:pt idx="11">
                  <c:v>0.38373487408699442</c:v>
                </c:pt>
              </c:numCache>
            </c:numRef>
          </c:val>
          <c:extLst>
            <c:ext xmlns:c16="http://schemas.microsoft.com/office/drawing/2014/chart" uri="{C3380CC4-5D6E-409C-BE32-E72D297353CC}">
              <c16:uniqueId val="{00000000-4D5E-497A-BE69-A8CC91C962EE}"/>
            </c:ext>
          </c:extLst>
        </c:ser>
        <c:dLbls>
          <c:showLegendKey val="0"/>
          <c:showVal val="0"/>
          <c:showCatName val="0"/>
          <c:showSerName val="0"/>
          <c:showPercent val="0"/>
          <c:showBubbleSize val="0"/>
        </c:dLbls>
        <c:gapWidth val="150"/>
        <c:overlap val="100"/>
        <c:axId val="513367568"/>
        <c:axId val="513367992"/>
      </c:barChart>
      <c:catAx>
        <c:axId val="5133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7992"/>
        <c:crosses val="autoZero"/>
        <c:auto val="1"/>
        <c:lblAlgn val="ctr"/>
        <c:lblOffset val="100"/>
        <c:noMultiLvlLbl val="0"/>
      </c:catAx>
      <c:valAx>
        <c:axId val="51336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74-41E5-9B3A-CCE1DF3F9E06}"/>
            </c:ext>
          </c:extLst>
        </c:ser>
        <c:dLbls>
          <c:showLegendKey val="0"/>
          <c:showVal val="0"/>
          <c:showCatName val="0"/>
          <c:showSerName val="0"/>
          <c:showPercent val="0"/>
          <c:showBubbleSize val="0"/>
        </c:dLbls>
        <c:gapWidth val="150"/>
        <c:overlap val="100"/>
        <c:axId val="513368840"/>
        <c:axId val="513369264"/>
      </c:barChart>
      <c:catAx>
        <c:axId val="513368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9264"/>
        <c:crosses val="autoZero"/>
        <c:auto val="1"/>
        <c:lblAlgn val="ctr"/>
        <c:lblOffset val="100"/>
        <c:noMultiLvlLbl val="0"/>
      </c:catAx>
      <c:valAx>
        <c:axId val="513369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8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'295298'!$B$12:$B$13</c:f>
              <c:strCache>
                <c:ptCount val="2"/>
                <c:pt idx="0">
                  <c:v>Energía     (kWh)</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'295298'!$B$14:$B$25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764-4F60-9994-207F92B366E0}"/>
            </c:ext>
          </c:extLst>
        </c:ser>
        <c:dLbls>
          <c:showLegendKey val="0"/>
          <c:showVal val="0"/>
          <c:showCatName val="0"/>
          <c:showSerName val="0"/>
          <c:showPercent val="0"/>
          <c:showBubbleSize val="0"/>
        </c:dLbls>
        <c:gapWidth val="150"/>
        <c:overlap val="100"/>
        <c:axId val="509794520"/>
        <c:axId val="509794944"/>
      </c:barChart>
      <c:catAx>
        <c:axId val="50979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4944"/>
        <c:crosses val="autoZero"/>
        <c:auto val="1"/>
        <c:lblAlgn val="ctr"/>
        <c:lblOffset val="100"/>
        <c:noMultiLvlLbl val="0"/>
      </c:catAx>
      <c:valAx>
        <c:axId val="50979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'295298'!$C$12:$C$13</c:f>
              <c:strCache>
                <c:ptCount val="2"/>
                <c:pt idx="0">
                  <c:v>Demanda máxima       (kW)</c:v>
                </c:pt>
              </c:strCache>
            </c:strRef>
          </c:tx>
          <c:invertIfNegative val="0"/>
          <c:cat>
            <c:strRef>
              <c:f>'295298'!$A$14:$A$25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E91-4C7F-91D4-B13CB5C4D56D}"/>
            </c:ext>
          </c:extLst>
        </c:ser>
        <c:dLbls>
          <c:showLegendKey val="0"/>
          <c:showVal val="0"/>
          <c:showCatName val="0"/>
          <c:showSerName val="0"/>
          <c:showPercent val="0"/>
          <c:showBubbleSize val="0"/>
        </c:dLbls>
        <c:gapWidth val="150"/>
        <c:overlap val="100"/>
        <c:axId val="509795792"/>
        <c:axId val="509796216"/>
      </c:barChart>
      <c:catAx>
        <c:axId val="50979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6216"/>
        <c:crosses val="autoZero"/>
        <c:auto val="1"/>
        <c:lblAlgn val="ctr"/>
        <c:lblOffset val="100"/>
        <c:noMultiLvlLbl val="0"/>
      </c:catAx>
      <c:valAx>
        <c:axId val="50979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'295298'!$D$12:$D$13</c:f>
              <c:strCache>
                <c:ptCount val="2"/>
                <c:pt idx="0">
                  <c:v>Importe             (¢)</c:v>
                </c:pt>
              </c:strCache>
            </c:strRef>
          </c:tx>
          <c:invertIfNegative val="0"/>
          <c:cat>
            <c:strRef>
              <c:f>'295298'!$A$14:$A$25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'295298'!$D$14:$D$25</c:f>
              <c:numCache>
                <c:formatCode>"₡"#,##0</c:formatCode>
                <c:ptCount val="12"/>
                <c:pt idx="0">
                  <c:v>2079</c:v>
                </c:pt>
                <c:pt idx="1">
                  <c:v>2226</c:v>
                </c:pt>
                <c:pt idx="2">
                  <c:v>2226</c:v>
                </c:pt>
                <c:pt idx="3">
                  <c:v>2246</c:v>
                </c:pt>
                <c:pt idx="4">
                  <c:v>2258</c:v>
                </c:pt>
                <c:pt idx="5">
                  <c:v>2258</c:v>
                </c:pt>
                <c:pt idx="6">
                  <c:v>2337</c:v>
                </c:pt>
                <c:pt idx="7">
                  <c:v>2383</c:v>
                </c:pt>
                <c:pt idx="8">
                  <c:v>2383</c:v>
                </c:pt>
                <c:pt idx="9">
                  <c:v>2282.7600000000002</c:v>
                </c:pt>
                <c:pt idx="10">
                  <c:v>2215.6999999999998</c:v>
                </c:pt>
                <c:pt idx="11">
                  <c:v>2215.6999999999998</c:v>
                </c:pt>
              </c:numCache>
            </c:numRef>
          </c:val>
          <c:extLst>
            <c:ext xmlns:c16="http://schemas.microsoft.com/office/drawing/2014/chart" uri="{C3380CC4-5D6E-409C-BE32-E72D297353CC}">
              <c16:uniqueId val="{00000000-0C37-45C6-8DD6-E5C5156360DB}"/>
            </c:ext>
          </c:extLst>
        </c:ser>
        <c:dLbls>
          <c:showLegendKey val="0"/>
          <c:showVal val="0"/>
          <c:showCatName val="0"/>
          <c:showSerName val="0"/>
          <c:showPercent val="0"/>
          <c:showBubbleSize val="0"/>
        </c:dLbls>
        <c:gapWidth val="150"/>
        <c:overlap val="100"/>
        <c:axId val="509797064"/>
        <c:axId val="509797488"/>
      </c:barChart>
      <c:catAx>
        <c:axId val="509797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7488"/>
        <c:crosses val="autoZero"/>
        <c:auto val="1"/>
        <c:lblAlgn val="ctr"/>
        <c:lblOffset val="100"/>
        <c:noMultiLvlLbl val="0"/>
      </c:catAx>
      <c:valAx>
        <c:axId val="5097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7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'295298'!$G$13</c:f>
              <c:strCache>
                <c:ptCount val="1"/>
                <c:pt idx="0">
                  <c:v>Consumo de energía eléctrica por  empleado (kWh /Nº empleados)</c:v>
                </c:pt>
              </c:strCache>
            </c:strRef>
          </c:tx>
          <c:invertIfNegative val="0"/>
          <c:cat>
            <c:strRef>
              <c:f>'295298'!$A$14:$A$25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64D-472B-B9EC-4EE3343FCE72}"/>
            </c:ext>
          </c:extLst>
        </c:ser>
        <c:dLbls>
          <c:showLegendKey val="0"/>
          <c:showVal val="0"/>
          <c:showCatName val="0"/>
          <c:showSerName val="0"/>
          <c:showPercent val="0"/>
          <c:showBubbleSize val="0"/>
        </c:dLbls>
        <c:gapWidth val="150"/>
        <c:overlap val="100"/>
        <c:axId val="509798336"/>
        <c:axId val="509798760"/>
      </c:barChart>
      <c:catAx>
        <c:axId val="509798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8760"/>
        <c:crosses val="autoZero"/>
        <c:auto val="1"/>
        <c:lblAlgn val="ctr"/>
        <c:lblOffset val="100"/>
        <c:noMultiLvlLbl val="0"/>
      </c:catAx>
      <c:valAx>
        <c:axId val="509798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8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'295298'!$H$13</c:f>
              <c:strCache>
                <c:ptCount val="1"/>
                <c:pt idx="0">
                  <c:v>Consumo de energía eléctrica por área física        (kWh/ m2)</c:v>
                </c:pt>
              </c:strCache>
            </c:strRef>
          </c:tx>
          <c:invertIfNegative val="0"/>
          <c:cat>
            <c:strRef>
              <c:f>'295298'!$A$14:$A$25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69D-49F7-8830-FC0222A713D6}"/>
            </c:ext>
          </c:extLst>
        </c:ser>
        <c:dLbls>
          <c:showLegendKey val="0"/>
          <c:showVal val="0"/>
          <c:showCatName val="0"/>
          <c:showSerName val="0"/>
          <c:showPercent val="0"/>
          <c:showBubbleSize val="0"/>
        </c:dLbls>
        <c:gapWidth val="150"/>
        <c:overlap val="100"/>
        <c:axId val="509799608"/>
        <c:axId val="509800032"/>
      </c:barChart>
      <c:catAx>
        <c:axId val="509799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0032"/>
        <c:crosses val="autoZero"/>
        <c:auto val="1"/>
        <c:lblAlgn val="ctr"/>
        <c:lblOffset val="100"/>
        <c:noMultiLvlLbl val="0"/>
      </c:catAx>
      <c:valAx>
        <c:axId val="50980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9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6966080.3700000001</c:v>
                </c:pt>
                <c:pt idx="1">
                  <c:v>10063686.199999999</c:v>
                </c:pt>
                <c:pt idx="2">
                  <c:v>12244430.300000001</c:v>
                </c:pt>
                <c:pt idx="3">
                  <c:v>10935080.630000001</c:v>
                </c:pt>
                <c:pt idx="4">
                  <c:v>11483804.220000001</c:v>
                </c:pt>
                <c:pt idx="5">
                  <c:v>12644096.67</c:v>
                </c:pt>
                <c:pt idx="6" formatCode="&quot;₡&quot;#,##0">
                  <c:v>9840109.9800000004</c:v>
                </c:pt>
                <c:pt idx="7" formatCode="&quot;₡&quot;#,##0">
                  <c:v>12704034.15</c:v>
                </c:pt>
                <c:pt idx="8" formatCode="&quot;₡&quot;#,##0">
                  <c:v>12531753.050000001</c:v>
                </c:pt>
                <c:pt idx="9" formatCode="&quot;₡&quot;#,##0">
                  <c:v>12733740.34</c:v>
                </c:pt>
                <c:pt idx="10" formatCode="&quot;₡&quot;#,##0">
                  <c:v>12776213.939999999</c:v>
                </c:pt>
                <c:pt idx="11" formatCode="&quot;₡&quot;#,##0">
                  <c:v>11727171.26</c:v>
                </c:pt>
              </c:numCache>
            </c:numRef>
          </c:val>
          <c:extLst>
            <c:ext xmlns:c16="http://schemas.microsoft.com/office/drawing/2014/chart" uri="{C3380CC4-5D6E-409C-BE32-E72D297353CC}">
              <c16:uniqueId val="{00000000-88F3-4D0F-988F-38CD9E7B6537}"/>
            </c:ext>
          </c:extLst>
        </c:ser>
        <c:dLbls>
          <c:showLegendKey val="0"/>
          <c:showVal val="0"/>
          <c:showCatName val="0"/>
          <c:showSerName val="0"/>
          <c:showPercent val="0"/>
          <c:showBubbleSize val="0"/>
        </c:dLbls>
        <c:gapWidth val="150"/>
        <c:overlap val="100"/>
        <c:axId val="418153800"/>
        <c:axId val="418144472"/>
      </c:barChart>
      <c:catAx>
        <c:axId val="41815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44472"/>
        <c:crosses val="autoZero"/>
        <c:auto val="1"/>
        <c:lblAlgn val="ctr"/>
        <c:lblOffset val="100"/>
        <c:noMultiLvlLbl val="0"/>
      </c:catAx>
      <c:valAx>
        <c:axId val="418144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'363366'!$B$12:$B$13</c:f>
              <c:strCache>
                <c:ptCount val="2"/>
                <c:pt idx="0">
                  <c:v>Energía     (kWh)</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'363366'!$B$14:$B$25</c:f>
              <c:numCache>
                <c:formatCode>General</c:formatCode>
                <c:ptCount val="12"/>
                <c:pt idx="0">
                  <c:v>252</c:v>
                </c:pt>
                <c:pt idx="1">
                  <c:v>237</c:v>
                </c:pt>
                <c:pt idx="2">
                  <c:v>251</c:v>
                </c:pt>
                <c:pt idx="3">
                  <c:v>245</c:v>
                </c:pt>
                <c:pt idx="4">
                  <c:v>244</c:v>
                </c:pt>
                <c:pt idx="5">
                  <c:v>241</c:v>
                </c:pt>
                <c:pt idx="6">
                  <c:v>231</c:v>
                </c:pt>
                <c:pt idx="7">
                  <c:v>239</c:v>
                </c:pt>
                <c:pt idx="8">
                  <c:v>245</c:v>
                </c:pt>
                <c:pt idx="9">
                  <c:v>238</c:v>
                </c:pt>
                <c:pt idx="10">
                  <c:v>243</c:v>
                </c:pt>
                <c:pt idx="11">
                  <c:v>142</c:v>
                </c:pt>
              </c:numCache>
            </c:numRef>
          </c:val>
          <c:extLst>
            <c:ext xmlns:c16="http://schemas.microsoft.com/office/drawing/2014/chart" uri="{C3380CC4-5D6E-409C-BE32-E72D297353CC}">
              <c16:uniqueId val="{00000000-752B-4FD8-8B39-AC6C557086D8}"/>
            </c:ext>
          </c:extLst>
        </c:ser>
        <c:dLbls>
          <c:showLegendKey val="0"/>
          <c:showVal val="0"/>
          <c:showCatName val="0"/>
          <c:showSerName val="0"/>
          <c:showPercent val="0"/>
          <c:showBubbleSize val="0"/>
        </c:dLbls>
        <c:gapWidth val="150"/>
        <c:overlap val="100"/>
        <c:axId val="509802152"/>
        <c:axId val="509802576"/>
      </c:barChart>
      <c:catAx>
        <c:axId val="50980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2576"/>
        <c:crosses val="autoZero"/>
        <c:auto val="1"/>
        <c:lblAlgn val="ctr"/>
        <c:lblOffset val="100"/>
        <c:noMultiLvlLbl val="0"/>
      </c:catAx>
      <c:valAx>
        <c:axId val="509802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'363366'!$D$12:$D$13</c:f>
              <c:strCache>
                <c:ptCount val="2"/>
                <c:pt idx="0">
                  <c:v>Importe             (¢)</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'363366'!$D$14:$D$25</c:f>
              <c:numCache>
                <c:formatCode>"₡"#,##0;[Red]\-"₡"#,##0</c:formatCode>
                <c:ptCount val="12"/>
                <c:pt idx="0">
                  <c:v>16916</c:v>
                </c:pt>
                <c:pt idx="1">
                  <c:v>17881</c:v>
                </c:pt>
                <c:pt idx="2">
                  <c:v>18937</c:v>
                </c:pt>
                <c:pt idx="3">
                  <c:v>18586</c:v>
                </c:pt>
                <c:pt idx="4">
                  <c:v>18669</c:v>
                </c:pt>
                <c:pt idx="5">
                  <c:v>18440</c:v>
                </c:pt>
                <c:pt idx="6">
                  <c:v>18121</c:v>
                </c:pt>
                <c:pt idx="7">
                  <c:v>19302</c:v>
                </c:pt>
                <c:pt idx="8">
                  <c:v>19787</c:v>
                </c:pt>
                <c:pt idx="9" formatCode="&quot;₡&quot;#,##0">
                  <c:v>18657</c:v>
                </c:pt>
                <c:pt idx="10" formatCode="&quot;₡&quot;#,##0">
                  <c:v>18242</c:v>
                </c:pt>
                <c:pt idx="11" formatCode="&quot;₡&quot;#,##0">
                  <c:v>10660</c:v>
                </c:pt>
              </c:numCache>
            </c:numRef>
          </c:val>
          <c:extLst>
            <c:ext xmlns:c16="http://schemas.microsoft.com/office/drawing/2014/chart" uri="{C3380CC4-5D6E-409C-BE32-E72D297353CC}">
              <c16:uniqueId val="{00000000-4F05-40E7-9AA0-1B23BDA7BDDF}"/>
            </c:ext>
          </c:extLst>
        </c:ser>
        <c:dLbls>
          <c:showLegendKey val="0"/>
          <c:showVal val="0"/>
          <c:showCatName val="0"/>
          <c:showSerName val="0"/>
          <c:showPercent val="0"/>
          <c:showBubbleSize val="0"/>
        </c:dLbls>
        <c:gapWidth val="150"/>
        <c:overlap val="100"/>
        <c:axId val="509804272"/>
        <c:axId val="509804696"/>
      </c:barChart>
      <c:catAx>
        <c:axId val="5098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4696"/>
        <c:crosses val="autoZero"/>
        <c:auto val="1"/>
        <c:lblAlgn val="ctr"/>
        <c:lblOffset val="100"/>
        <c:noMultiLvlLbl val="0"/>
      </c:catAx>
      <c:valAx>
        <c:axId val="509804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'363366'!$G$13</c:f>
              <c:strCache>
                <c:ptCount val="1"/>
                <c:pt idx="0">
                  <c:v>Consumo de energía eléctrica por  empleado (kWh /Nº empleados)</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'363366'!$G$14:$G$25</c:f>
              <c:numCache>
                <c:formatCode>0.00</c:formatCode>
                <c:ptCount val="12"/>
                <c:pt idx="0">
                  <c:v>2.7471928485773466E-2</c:v>
                </c:pt>
                <c:pt idx="1">
                  <c:v>2.5836694647334568E-2</c:v>
                </c:pt>
                <c:pt idx="2">
                  <c:v>2.7362912896544207E-2</c:v>
                </c:pt>
                <c:pt idx="3">
                  <c:v>2.6708819361168649E-2</c:v>
                </c:pt>
                <c:pt idx="4">
                  <c:v>2.6599803771939386E-2</c:v>
                </c:pt>
                <c:pt idx="5">
                  <c:v>2.6272757004251607E-2</c:v>
                </c:pt>
                <c:pt idx="6">
                  <c:v>2.518260111195901E-2</c:v>
                </c:pt>
                <c:pt idx="7">
                  <c:v>2.6054725825793087E-2</c:v>
                </c:pt>
                <c:pt idx="8">
                  <c:v>2.6708819361168649E-2</c:v>
                </c:pt>
                <c:pt idx="9">
                  <c:v>2.5945710236563828E-2</c:v>
                </c:pt>
                <c:pt idx="10">
                  <c:v>2.6490788182710126E-2</c:v>
                </c:pt>
                <c:pt idx="11">
                  <c:v>1.5480213670554889E-2</c:v>
                </c:pt>
              </c:numCache>
            </c:numRef>
          </c:val>
          <c:extLst>
            <c:ext xmlns:c16="http://schemas.microsoft.com/office/drawing/2014/chart" uri="{C3380CC4-5D6E-409C-BE32-E72D297353CC}">
              <c16:uniqueId val="{00000000-028F-4AE1-B83B-FB2C09B75CD9}"/>
            </c:ext>
          </c:extLst>
        </c:ser>
        <c:dLbls>
          <c:showLegendKey val="0"/>
          <c:showVal val="0"/>
          <c:showCatName val="0"/>
          <c:showSerName val="0"/>
          <c:showPercent val="0"/>
          <c:showBubbleSize val="0"/>
        </c:dLbls>
        <c:gapWidth val="150"/>
        <c:overlap val="100"/>
        <c:axId val="509805544"/>
        <c:axId val="509805968"/>
      </c:barChart>
      <c:catAx>
        <c:axId val="50980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5968"/>
        <c:crosses val="autoZero"/>
        <c:auto val="1"/>
        <c:lblAlgn val="ctr"/>
        <c:lblOffset val="100"/>
        <c:noMultiLvlLbl val="0"/>
      </c:catAx>
      <c:valAx>
        <c:axId val="50980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'363366'!$H$13</c:f>
              <c:strCache>
                <c:ptCount val="1"/>
                <c:pt idx="0">
                  <c:v>Consumo de energía eléctrica por área física        (kWh/ m2)</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549-4331-87F3-B4920CF57A07}"/>
            </c:ext>
          </c:extLst>
        </c:ser>
        <c:dLbls>
          <c:showLegendKey val="0"/>
          <c:showVal val="0"/>
          <c:showCatName val="0"/>
          <c:showSerName val="0"/>
          <c:showPercent val="0"/>
          <c:showBubbleSize val="0"/>
        </c:dLbls>
        <c:gapWidth val="150"/>
        <c:overlap val="100"/>
        <c:axId val="509806816"/>
        <c:axId val="509807240"/>
      </c:barChart>
      <c:catAx>
        <c:axId val="509806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7240"/>
        <c:crosses val="autoZero"/>
        <c:auto val="1"/>
        <c:lblAlgn val="ctr"/>
        <c:lblOffset val="100"/>
        <c:noMultiLvlLbl val="0"/>
      </c:catAx>
      <c:valAx>
        <c:axId val="509807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6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'363340'!$D$12:$D$13</c:f>
              <c:strCache>
                <c:ptCount val="2"/>
                <c:pt idx="0">
                  <c:v>Importe             (¢)</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'363340'!$D$14:$D$25</c:f>
              <c:numCache>
                <c:formatCode>"₡"#,##0;[Red]\-"₡"#,##0</c:formatCode>
                <c:ptCount val="12"/>
                <c:pt idx="0">
                  <c:v>1343247.86</c:v>
                </c:pt>
                <c:pt idx="1">
                  <c:v>1435689.94</c:v>
                </c:pt>
                <c:pt idx="2">
                  <c:v>1499950.4</c:v>
                </c:pt>
                <c:pt idx="3">
                  <c:v>1483142.26</c:v>
                </c:pt>
                <c:pt idx="4">
                  <c:v>1330493.43</c:v>
                </c:pt>
                <c:pt idx="5">
                  <c:v>1362107.66</c:v>
                </c:pt>
                <c:pt idx="6" formatCode="&quot;₡&quot;#,##0">
                  <c:v>1332139.52</c:v>
                </c:pt>
                <c:pt idx="7" formatCode="&quot;₡&quot;#,##0">
                  <c:v>1556916.27</c:v>
                </c:pt>
                <c:pt idx="8" formatCode="&quot;₡&quot;#,##0">
                  <c:v>1462311.67</c:v>
                </c:pt>
                <c:pt idx="9" formatCode="&quot;₡&quot;#,##0">
                  <c:v>1492856</c:v>
                </c:pt>
                <c:pt idx="10" formatCode="&quot;₡&quot;#,##0">
                  <c:v>1562420</c:v>
                </c:pt>
                <c:pt idx="11" formatCode="&quot;₡&quot;#,##0">
                  <c:v>1356365.41</c:v>
                </c:pt>
              </c:numCache>
            </c:numRef>
          </c:val>
          <c:extLst>
            <c:ext xmlns:c16="http://schemas.microsoft.com/office/drawing/2014/chart" uri="{C3380CC4-5D6E-409C-BE32-E72D297353CC}">
              <c16:uniqueId val="{00000000-0A60-4DAE-BCC1-398737E86D4A}"/>
            </c:ext>
          </c:extLst>
        </c:ser>
        <c:dLbls>
          <c:showLegendKey val="0"/>
          <c:showVal val="0"/>
          <c:showCatName val="0"/>
          <c:showSerName val="0"/>
          <c:showPercent val="0"/>
          <c:showBubbleSize val="0"/>
        </c:dLbls>
        <c:gapWidth val="150"/>
        <c:overlap val="100"/>
        <c:axId val="509812328"/>
        <c:axId val="509812752"/>
      </c:barChart>
      <c:catAx>
        <c:axId val="509812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2752"/>
        <c:crosses val="autoZero"/>
        <c:auto val="1"/>
        <c:lblAlgn val="ctr"/>
        <c:lblOffset val="100"/>
        <c:noMultiLvlLbl val="0"/>
      </c:catAx>
      <c:valAx>
        <c:axId val="50981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2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'363340'!$G$13</c:f>
              <c:strCache>
                <c:ptCount val="1"/>
                <c:pt idx="0">
                  <c:v>Consumo de energía eléctrica por  empleado (kWh /Nº empleados)</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'363340'!$G$14:$G$25</c:f>
              <c:numCache>
                <c:formatCode>0.00</c:formatCode>
                <c:ptCount val="12"/>
                <c:pt idx="0">
                  <c:v>2.8105309059195465</c:v>
                </c:pt>
                <c:pt idx="1">
                  <c:v>2.7796794941676661</c:v>
                </c:pt>
                <c:pt idx="2">
                  <c:v>2.9386242232639268</c:v>
                </c:pt>
                <c:pt idx="3">
                  <c:v>2.796031832552055</c:v>
                </c:pt>
                <c:pt idx="4">
                  <c:v>2.4609179112613102</c:v>
                </c:pt>
                <c:pt idx="5">
                  <c:v>2.6304371525128092</c:v>
                </c:pt>
                <c:pt idx="6">
                  <c:v>2.4470729314291946</c:v>
                </c:pt>
                <c:pt idx="7">
                  <c:v>2.8018096587812056</c:v>
                </c:pt>
                <c:pt idx="8">
                  <c:v>2.5831243867873104</c:v>
                </c:pt>
                <c:pt idx="9">
                  <c:v>2.7996293469966207</c:v>
                </c:pt>
                <c:pt idx="10">
                  <c:v>3.0808895672081107</c:v>
                </c:pt>
                <c:pt idx="11">
                  <c:v>2.5688433445982777</c:v>
                </c:pt>
              </c:numCache>
            </c:numRef>
          </c:val>
          <c:extLst>
            <c:ext xmlns:c16="http://schemas.microsoft.com/office/drawing/2014/chart" uri="{C3380CC4-5D6E-409C-BE32-E72D297353CC}">
              <c16:uniqueId val="{00000000-B304-44D8-A29E-DD047762D76F}"/>
            </c:ext>
          </c:extLst>
        </c:ser>
        <c:dLbls>
          <c:showLegendKey val="0"/>
          <c:showVal val="0"/>
          <c:showCatName val="0"/>
          <c:showSerName val="0"/>
          <c:showPercent val="0"/>
          <c:showBubbleSize val="0"/>
        </c:dLbls>
        <c:gapWidth val="150"/>
        <c:overlap val="100"/>
        <c:axId val="509813600"/>
        <c:axId val="509814024"/>
      </c:barChart>
      <c:catAx>
        <c:axId val="509813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4024"/>
        <c:crosses val="autoZero"/>
        <c:auto val="1"/>
        <c:lblAlgn val="ctr"/>
        <c:lblOffset val="100"/>
        <c:noMultiLvlLbl val="0"/>
      </c:catAx>
      <c:valAx>
        <c:axId val="509814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3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'363340'!$H$13</c:f>
              <c:strCache>
                <c:ptCount val="1"/>
                <c:pt idx="0">
                  <c:v>Consumo de energía eléctrica por área física        (kWh/ m2)</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88-4DFB-B50A-FB675A70DE52}"/>
            </c:ext>
          </c:extLst>
        </c:ser>
        <c:dLbls>
          <c:showLegendKey val="0"/>
          <c:showVal val="0"/>
          <c:showCatName val="0"/>
          <c:showSerName val="0"/>
          <c:showPercent val="0"/>
          <c:showBubbleSize val="0"/>
        </c:dLbls>
        <c:gapWidth val="150"/>
        <c:overlap val="100"/>
        <c:axId val="509814872"/>
        <c:axId val="509815296"/>
      </c:barChart>
      <c:catAx>
        <c:axId val="50981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5296"/>
        <c:crosses val="autoZero"/>
        <c:auto val="1"/>
        <c:lblAlgn val="ctr"/>
        <c:lblOffset val="100"/>
        <c:noMultiLvlLbl val="0"/>
      </c:catAx>
      <c:valAx>
        <c:axId val="5098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'363339'!$D$12:$D$13</c:f>
              <c:strCache>
                <c:ptCount val="2"/>
                <c:pt idx="0">
                  <c:v>Importe             (¢)</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620342.89</c:v>
                </c:pt>
                <c:pt idx="1">
                  <c:v>1170736.3799999999</c:v>
                </c:pt>
                <c:pt idx="2">
                  <c:v>1557608.77</c:v>
                </c:pt>
                <c:pt idx="3">
                  <c:v>1311206.29</c:v>
                </c:pt>
                <c:pt idx="4">
                  <c:v>1330333.3999999999</c:v>
                </c:pt>
                <c:pt idx="5">
                  <c:v>1331392.6299999999</c:v>
                </c:pt>
                <c:pt idx="6" formatCode="&quot;₡&quot;#,##0">
                  <c:v>562705.12</c:v>
                </c:pt>
                <c:pt idx="7" formatCode="&quot;₡&quot;#,##0">
                  <c:v>1363135.55</c:v>
                </c:pt>
                <c:pt idx="8" formatCode="&quot;₡&quot;#,##0">
                  <c:v>1357086.8</c:v>
                </c:pt>
                <c:pt idx="9" formatCode="&quot;₡&quot;#,##0">
                  <c:v>1283420.3600000001</c:v>
                </c:pt>
                <c:pt idx="10" formatCode="&quot;₡&quot;#,##0">
                  <c:v>1412778.2</c:v>
                </c:pt>
                <c:pt idx="11" formatCode="&quot;₡&quot;#,##0">
                  <c:v>807500.33</c:v>
                </c:pt>
              </c:numCache>
            </c:numRef>
          </c:val>
          <c:extLst>
            <c:ext xmlns:c16="http://schemas.microsoft.com/office/drawing/2014/chart" uri="{C3380CC4-5D6E-409C-BE32-E72D297353CC}">
              <c16:uniqueId val="{00000000-5031-4A20-8CD4-4BE0592C1376}"/>
            </c:ext>
          </c:extLst>
        </c:ser>
        <c:dLbls>
          <c:showLegendKey val="0"/>
          <c:showVal val="0"/>
          <c:showCatName val="0"/>
          <c:showSerName val="0"/>
          <c:showPercent val="0"/>
          <c:showBubbleSize val="0"/>
        </c:dLbls>
        <c:gapWidth val="150"/>
        <c:overlap val="100"/>
        <c:axId val="509819960"/>
        <c:axId val="509820384"/>
      </c:barChart>
      <c:catAx>
        <c:axId val="50981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20384"/>
        <c:crosses val="autoZero"/>
        <c:auto val="1"/>
        <c:lblAlgn val="ctr"/>
        <c:lblOffset val="100"/>
        <c:noMultiLvlLbl val="0"/>
      </c:catAx>
      <c:valAx>
        <c:axId val="509820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'363339'!$G$13</c:f>
              <c:strCache>
                <c:ptCount val="1"/>
                <c:pt idx="0">
                  <c:v>Consumo de energía eléctrica por  empleado (kWh /Nº empleados)</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1.0400087212471383</c:v>
                </c:pt>
                <c:pt idx="1">
                  <c:v>1.7202659980377193</c:v>
                </c:pt>
                <c:pt idx="2">
                  <c:v>2.5378829172571677</c:v>
                </c:pt>
                <c:pt idx="3">
                  <c:v>1.9819034121879429</c:v>
                </c:pt>
                <c:pt idx="4">
                  <c:v>2.0669355717867655</c:v>
                </c:pt>
                <c:pt idx="5">
                  <c:v>145.02707947236453</c:v>
                </c:pt>
                <c:pt idx="6">
                  <c:v>0.8110759838656928</c:v>
                </c:pt>
                <c:pt idx="7">
                  <c:v>2.1061811839092992</c:v>
                </c:pt>
                <c:pt idx="8">
                  <c:v>2.0211490243104766</c:v>
                </c:pt>
                <c:pt idx="9">
                  <c:v>2.0407718303717433</c:v>
                </c:pt>
                <c:pt idx="10">
                  <c:v>2.3678185980595226</c:v>
                </c:pt>
                <c:pt idx="11">
                  <c:v>1.1708274283222502</c:v>
                </c:pt>
              </c:numCache>
            </c:numRef>
          </c:val>
          <c:extLst>
            <c:ext xmlns:c16="http://schemas.microsoft.com/office/drawing/2014/chart" uri="{C3380CC4-5D6E-409C-BE32-E72D297353CC}">
              <c16:uniqueId val="{00000000-C0B5-4F92-B907-FB99B95CDBD9}"/>
            </c:ext>
          </c:extLst>
        </c:ser>
        <c:dLbls>
          <c:showLegendKey val="0"/>
          <c:showVal val="0"/>
          <c:showCatName val="0"/>
          <c:showSerName val="0"/>
          <c:showPercent val="0"/>
          <c:showBubbleSize val="0"/>
        </c:dLbls>
        <c:gapWidth val="150"/>
        <c:overlap val="100"/>
        <c:axId val="513322624"/>
        <c:axId val="513323048"/>
      </c:barChart>
      <c:catAx>
        <c:axId val="51332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3048"/>
        <c:crosses val="autoZero"/>
        <c:auto val="1"/>
        <c:lblAlgn val="ctr"/>
        <c:lblOffset val="100"/>
        <c:noMultiLvlLbl val="0"/>
      </c:catAx>
      <c:valAx>
        <c:axId val="513323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'363339'!$H$13</c:f>
              <c:strCache>
                <c:ptCount val="1"/>
                <c:pt idx="0">
                  <c:v>Consumo de energía eléctrica por área física        (kWh/ m2)</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9A-48A6-8FB1-4ACAF1E7D350}"/>
            </c:ext>
          </c:extLst>
        </c:ser>
        <c:dLbls>
          <c:showLegendKey val="0"/>
          <c:showVal val="0"/>
          <c:showCatName val="0"/>
          <c:showSerName val="0"/>
          <c:showPercent val="0"/>
          <c:showBubbleSize val="0"/>
        </c:dLbls>
        <c:gapWidth val="150"/>
        <c:overlap val="100"/>
        <c:axId val="513323896"/>
        <c:axId val="513324320"/>
      </c:barChart>
      <c:catAx>
        <c:axId val="513323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4320"/>
        <c:crosses val="autoZero"/>
        <c:auto val="1"/>
        <c:lblAlgn val="ctr"/>
        <c:lblOffset val="100"/>
        <c:noMultiLvlLbl val="0"/>
      </c:catAx>
      <c:valAx>
        <c:axId val="5133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3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13.65965333042625</c:v>
                </c:pt>
                <c:pt idx="1">
                  <c:v>18.390929902976126</c:v>
                </c:pt>
                <c:pt idx="2">
                  <c:v>21.977542788618774</c:v>
                </c:pt>
                <c:pt idx="3">
                  <c:v>19.688215414804318</c:v>
                </c:pt>
                <c:pt idx="4">
                  <c:v>20.298702714488172</c:v>
                </c:pt>
                <c:pt idx="5">
                  <c:v>22.969584650605036</c:v>
                </c:pt>
                <c:pt idx="6">
                  <c:v>15.567426141938297</c:v>
                </c:pt>
                <c:pt idx="7">
                  <c:v>22.130164613539737</c:v>
                </c:pt>
                <c:pt idx="8">
                  <c:v>21.748610051237328</c:v>
                </c:pt>
                <c:pt idx="9">
                  <c:v>23.045895563065518</c:v>
                </c:pt>
                <c:pt idx="10">
                  <c:v>23.961626512591302</c:v>
                </c:pt>
                <c:pt idx="11">
                  <c:v>21.595988226316365</c:v>
                </c:pt>
              </c:numCache>
            </c:numRef>
          </c:val>
          <c:extLst>
            <c:ext xmlns:c16="http://schemas.microsoft.com/office/drawing/2014/chart" uri="{C3380CC4-5D6E-409C-BE32-E72D297353CC}">
              <c16:uniqueId val="{00000000-5DDB-49B4-9611-F4D984A32ABB}"/>
            </c:ext>
          </c:extLst>
        </c:ser>
        <c:dLbls>
          <c:showLegendKey val="0"/>
          <c:showVal val="0"/>
          <c:showCatName val="0"/>
          <c:showSerName val="0"/>
          <c:showPercent val="0"/>
          <c:showBubbleSize val="0"/>
        </c:dLbls>
        <c:gapWidth val="150"/>
        <c:overlap val="100"/>
        <c:axId val="418146168"/>
        <c:axId val="418146592"/>
      </c:barChart>
      <c:catAx>
        <c:axId val="41814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46592"/>
        <c:crosses val="autoZero"/>
        <c:auto val="1"/>
        <c:lblAlgn val="ctr"/>
        <c:lblOffset val="100"/>
        <c:noMultiLvlLbl val="0"/>
      </c:catAx>
      <c:valAx>
        <c:axId val="41814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76725</c:v>
                </c:pt>
                <c:pt idx="1">
                  <c:v>100495</c:v>
                </c:pt>
                <c:pt idx="2">
                  <c:v>143017</c:v>
                </c:pt>
                <c:pt idx="3">
                  <c:v>129342</c:v>
                </c:pt>
                <c:pt idx="4">
                  <c:v>161074</c:v>
                </c:pt>
                <c:pt idx="5">
                  <c:v>177634</c:v>
                </c:pt>
                <c:pt idx="6" formatCode="&quot;₡&quot;#,##0">
                  <c:v>133753</c:v>
                </c:pt>
                <c:pt idx="7" formatCode="&quot;₡&quot;#,##0">
                  <c:v>193613</c:v>
                </c:pt>
                <c:pt idx="8" formatCode="&quot;₡&quot;#,##0">
                  <c:v>241524</c:v>
                </c:pt>
                <c:pt idx="9" formatCode="&quot;₡&quot;#,##0">
                  <c:v>179525</c:v>
                </c:pt>
                <c:pt idx="10" formatCode="&quot;₡&quot;#,##0">
                  <c:v>124693</c:v>
                </c:pt>
                <c:pt idx="11" formatCode="&quot;₡&quot;#,##0">
                  <c:v>107727</c:v>
                </c:pt>
              </c:numCache>
            </c:numRef>
          </c:val>
          <c:extLst>
            <c:ext xmlns:c16="http://schemas.microsoft.com/office/drawing/2014/chart" uri="{C3380CC4-5D6E-409C-BE32-E72D297353CC}">
              <c16:uniqueId val="{00000000-6A68-43EC-BFDC-434D2ECA554C}"/>
            </c:ext>
          </c:extLst>
        </c:ser>
        <c:dLbls>
          <c:showLegendKey val="0"/>
          <c:showVal val="0"/>
          <c:showCatName val="0"/>
          <c:showSerName val="0"/>
          <c:showPercent val="0"/>
          <c:showBubbleSize val="0"/>
        </c:dLbls>
        <c:gapWidth val="150"/>
        <c:overlap val="100"/>
        <c:axId val="513328984"/>
        <c:axId val="513329408"/>
      </c:barChart>
      <c:catAx>
        <c:axId val="51332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9408"/>
        <c:crosses val="autoZero"/>
        <c:auto val="1"/>
        <c:lblAlgn val="ctr"/>
        <c:lblOffset val="100"/>
        <c:noMultiLvlLbl val="0"/>
      </c:catAx>
      <c:valAx>
        <c:axId val="51332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0.12460481848904394</c:v>
                </c:pt>
                <c:pt idx="1">
                  <c:v>0.14520876485337403</c:v>
                </c:pt>
                <c:pt idx="2">
                  <c:v>0.20691158835713508</c:v>
                </c:pt>
                <c:pt idx="3">
                  <c:v>0.18587157963588793</c:v>
                </c:pt>
                <c:pt idx="4">
                  <c:v>0.23013190886296742</c:v>
                </c:pt>
                <c:pt idx="5">
                  <c:v>0.25411533849340456</c:v>
                </c:pt>
                <c:pt idx="6">
                  <c:v>0.18587157963588793</c:v>
                </c:pt>
                <c:pt idx="7">
                  <c:v>0.26250953886405753</c:v>
                </c:pt>
                <c:pt idx="8">
                  <c:v>0.32824593916930123</c:v>
                </c:pt>
                <c:pt idx="9">
                  <c:v>0.25062683963806826</c:v>
                </c:pt>
                <c:pt idx="10">
                  <c:v>0.18107489370980051</c:v>
                </c:pt>
                <c:pt idx="11">
                  <c:v>0.15643737054398779</c:v>
                </c:pt>
              </c:numCache>
            </c:numRef>
          </c:val>
          <c:extLst>
            <c:ext xmlns:c16="http://schemas.microsoft.com/office/drawing/2014/chart" uri="{C3380CC4-5D6E-409C-BE32-E72D297353CC}">
              <c16:uniqueId val="{00000000-452F-4504-BEA2-58A4D89608AE}"/>
            </c:ext>
          </c:extLst>
        </c:ser>
        <c:dLbls>
          <c:showLegendKey val="0"/>
          <c:showVal val="0"/>
          <c:showCatName val="0"/>
          <c:showSerName val="0"/>
          <c:showPercent val="0"/>
          <c:showBubbleSize val="0"/>
        </c:dLbls>
        <c:gapWidth val="150"/>
        <c:overlap val="100"/>
        <c:axId val="513330256"/>
        <c:axId val="513330680"/>
      </c:barChart>
      <c:catAx>
        <c:axId val="51333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0680"/>
        <c:crosses val="autoZero"/>
        <c:auto val="1"/>
        <c:lblAlgn val="ctr"/>
        <c:lblOffset val="100"/>
        <c:noMultiLvlLbl val="0"/>
      </c:catAx>
      <c:valAx>
        <c:axId val="51333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9B-43F8-81AB-878A7F3434AA}"/>
            </c:ext>
          </c:extLst>
        </c:ser>
        <c:dLbls>
          <c:showLegendKey val="0"/>
          <c:showVal val="0"/>
          <c:showCatName val="0"/>
          <c:showSerName val="0"/>
          <c:showPercent val="0"/>
          <c:showBubbleSize val="0"/>
        </c:dLbls>
        <c:gapWidth val="150"/>
        <c:overlap val="100"/>
        <c:axId val="513331528"/>
        <c:axId val="513331952"/>
      </c:barChart>
      <c:catAx>
        <c:axId val="51333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1952"/>
        <c:crosses val="autoZero"/>
        <c:auto val="1"/>
        <c:lblAlgn val="ctr"/>
        <c:lblOffset val="100"/>
        <c:noMultiLvlLbl val="0"/>
      </c:catAx>
      <c:valAx>
        <c:axId val="5133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181542.41</c:v>
                </c:pt>
                <c:pt idx="1">
                  <c:v>303200.25</c:v>
                </c:pt>
                <c:pt idx="2">
                  <c:v>353289.8</c:v>
                </c:pt>
                <c:pt idx="3">
                  <c:v>355385.48</c:v>
                </c:pt>
                <c:pt idx="4">
                  <c:v>388648.02</c:v>
                </c:pt>
                <c:pt idx="5">
                  <c:v>334369.49</c:v>
                </c:pt>
                <c:pt idx="6" formatCode="&quot;₡&quot;#,##0">
                  <c:v>266805.92</c:v>
                </c:pt>
                <c:pt idx="7" formatCode="&quot;₡&quot;#,##0">
                  <c:v>410267.08</c:v>
                </c:pt>
                <c:pt idx="8" formatCode="&quot;₡&quot;#,##0">
                  <c:v>487197.46</c:v>
                </c:pt>
                <c:pt idx="9" formatCode="&quot;₡&quot;#,##0">
                  <c:v>464349.03</c:v>
                </c:pt>
                <c:pt idx="10" formatCode="&quot;₡&quot;#,##0">
                  <c:v>317048.46000000002</c:v>
                </c:pt>
                <c:pt idx="11" formatCode="&quot;₡&quot;#,##0">
                  <c:v>190579.74</c:v>
                </c:pt>
              </c:numCache>
            </c:numRef>
          </c:val>
          <c:extLst>
            <c:ext xmlns:c16="http://schemas.microsoft.com/office/drawing/2014/chart" uri="{C3380CC4-5D6E-409C-BE32-E72D297353CC}">
              <c16:uniqueId val="{00000000-AE86-41DE-A518-7E52316DB9FD}"/>
            </c:ext>
          </c:extLst>
        </c:ser>
        <c:dLbls>
          <c:showLegendKey val="0"/>
          <c:showVal val="0"/>
          <c:showCatName val="0"/>
          <c:showSerName val="0"/>
          <c:showPercent val="0"/>
          <c:showBubbleSize val="0"/>
        </c:dLbls>
        <c:gapWidth val="150"/>
        <c:overlap val="100"/>
        <c:axId val="513336616"/>
        <c:axId val="513337040"/>
      </c:barChart>
      <c:catAx>
        <c:axId val="51333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7040"/>
        <c:crosses val="autoZero"/>
        <c:auto val="1"/>
        <c:lblAlgn val="ctr"/>
        <c:lblOffset val="100"/>
        <c:noMultiLvlLbl val="0"/>
      </c:catAx>
      <c:valAx>
        <c:axId val="51333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0.28736509320832881</c:v>
                </c:pt>
                <c:pt idx="1">
                  <c:v>0.37032595661179546</c:v>
                </c:pt>
                <c:pt idx="2">
                  <c:v>0.48021367055488934</c:v>
                </c:pt>
                <c:pt idx="3">
                  <c:v>0.44936225880300884</c:v>
                </c:pt>
                <c:pt idx="4">
                  <c:v>0.50387005341763869</c:v>
                </c:pt>
                <c:pt idx="5">
                  <c:v>0.53483048075874851</c:v>
                </c:pt>
                <c:pt idx="6">
                  <c:v>0.42199934590646465</c:v>
                </c:pt>
                <c:pt idx="7">
                  <c:v>0.51226425378829177</c:v>
                </c:pt>
                <c:pt idx="8">
                  <c:v>0.65278534830480761</c:v>
                </c:pt>
                <c:pt idx="9">
                  <c:v>0.64362803880954977</c:v>
                </c:pt>
                <c:pt idx="10">
                  <c:v>0.39321923034994005</c:v>
                </c:pt>
                <c:pt idx="11">
                  <c:v>0.17017333478687452</c:v>
                </c:pt>
              </c:numCache>
            </c:numRef>
          </c:val>
          <c:extLst>
            <c:ext xmlns:c16="http://schemas.microsoft.com/office/drawing/2014/chart" uri="{C3380CC4-5D6E-409C-BE32-E72D297353CC}">
              <c16:uniqueId val="{00000000-ABAB-4AD2-A24C-06CE6ED16A89}"/>
            </c:ext>
          </c:extLst>
        </c:ser>
        <c:dLbls>
          <c:showLegendKey val="0"/>
          <c:showVal val="0"/>
          <c:showCatName val="0"/>
          <c:showSerName val="0"/>
          <c:showPercent val="0"/>
          <c:showBubbleSize val="0"/>
        </c:dLbls>
        <c:gapWidth val="150"/>
        <c:overlap val="100"/>
        <c:axId val="513337888"/>
        <c:axId val="513338312"/>
      </c:barChart>
      <c:catAx>
        <c:axId val="51333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8312"/>
        <c:crosses val="autoZero"/>
        <c:auto val="1"/>
        <c:lblAlgn val="ctr"/>
        <c:lblOffset val="100"/>
        <c:noMultiLvlLbl val="0"/>
      </c:catAx>
      <c:valAx>
        <c:axId val="51333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545-4415-AD78-98C8B61FE31F}"/>
            </c:ext>
          </c:extLst>
        </c:ser>
        <c:dLbls>
          <c:showLegendKey val="0"/>
          <c:showVal val="0"/>
          <c:showCatName val="0"/>
          <c:showSerName val="0"/>
          <c:showPercent val="0"/>
          <c:showBubbleSize val="0"/>
        </c:dLbls>
        <c:gapWidth val="150"/>
        <c:overlap val="100"/>
        <c:axId val="513339160"/>
        <c:axId val="513339584"/>
      </c:barChart>
      <c:catAx>
        <c:axId val="51333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9584"/>
        <c:crosses val="autoZero"/>
        <c:auto val="1"/>
        <c:lblAlgn val="ctr"/>
        <c:lblOffset val="100"/>
        <c:noMultiLvlLbl val="0"/>
      </c:catAx>
      <c:valAx>
        <c:axId val="51333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6966080.3700000001</c:v>
                </c:pt>
                <c:pt idx="1">
                  <c:v>10063686.199999999</c:v>
                </c:pt>
                <c:pt idx="2">
                  <c:v>12244430.300000001</c:v>
                </c:pt>
                <c:pt idx="3">
                  <c:v>10935080.630000001</c:v>
                </c:pt>
                <c:pt idx="4">
                  <c:v>11483804.220000001</c:v>
                </c:pt>
                <c:pt idx="5">
                  <c:v>12644096.67</c:v>
                </c:pt>
                <c:pt idx="6" formatCode="&quot;₡&quot;#,##0">
                  <c:v>9840109.9800000004</c:v>
                </c:pt>
                <c:pt idx="7" formatCode="&quot;₡&quot;#,##0">
                  <c:v>12704034.15</c:v>
                </c:pt>
                <c:pt idx="8" formatCode="&quot;₡&quot;#,##0">
                  <c:v>12531753.050000001</c:v>
                </c:pt>
                <c:pt idx="9" formatCode="&quot;₡&quot;#,##0">
                  <c:v>12733740.34</c:v>
                </c:pt>
                <c:pt idx="10" formatCode="&quot;₡&quot;#,##0">
                  <c:v>12776213.939999999</c:v>
                </c:pt>
                <c:pt idx="11" formatCode="&quot;₡&quot;#,##0">
                  <c:v>11727171.26</c:v>
                </c:pt>
              </c:numCache>
            </c:numRef>
          </c:val>
          <c:extLst>
            <c:ext xmlns:c16="http://schemas.microsoft.com/office/drawing/2014/chart" uri="{C3380CC4-5D6E-409C-BE32-E72D297353CC}">
              <c16:uniqueId val="{00000000-C84B-44CB-8DF0-9089809E758C}"/>
            </c:ext>
          </c:extLst>
        </c:ser>
        <c:dLbls>
          <c:showLegendKey val="0"/>
          <c:showVal val="0"/>
          <c:showCatName val="0"/>
          <c:showSerName val="0"/>
          <c:showPercent val="0"/>
          <c:showBubbleSize val="0"/>
        </c:dLbls>
        <c:gapWidth val="150"/>
        <c:overlap val="100"/>
        <c:axId val="513343824"/>
        <c:axId val="513344248"/>
      </c:barChart>
      <c:catAx>
        <c:axId val="51334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4248"/>
        <c:crosses val="autoZero"/>
        <c:auto val="1"/>
        <c:lblAlgn val="ctr"/>
        <c:lblOffset val="100"/>
        <c:noMultiLvlLbl val="0"/>
      </c:catAx>
      <c:valAx>
        <c:axId val="513344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13.65965333042625</c:v>
                </c:pt>
                <c:pt idx="1">
                  <c:v>18.390929902976126</c:v>
                </c:pt>
                <c:pt idx="2">
                  <c:v>21.977542788618774</c:v>
                </c:pt>
                <c:pt idx="3">
                  <c:v>19.688215414804318</c:v>
                </c:pt>
                <c:pt idx="4">
                  <c:v>20.298702714488172</c:v>
                </c:pt>
                <c:pt idx="5">
                  <c:v>22.969584650605036</c:v>
                </c:pt>
                <c:pt idx="6">
                  <c:v>15.567426141938297</c:v>
                </c:pt>
                <c:pt idx="7">
                  <c:v>22.130164613539737</c:v>
                </c:pt>
                <c:pt idx="8">
                  <c:v>21.748610051237328</c:v>
                </c:pt>
                <c:pt idx="9">
                  <c:v>23.045895563065518</c:v>
                </c:pt>
                <c:pt idx="10">
                  <c:v>23.961626512591302</c:v>
                </c:pt>
                <c:pt idx="11">
                  <c:v>21.595988226316365</c:v>
                </c:pt>
              </c:numCache>
            </c:numRef>
          </c:val>
          <c:extLst>
            <c:ext xmlns:c16="http://schemas.microsoft.com/office/drawing/2014/chart" uri="{C3380CC4-5D6E-409C-BE32-E72D297353CC}">
              <c16:uniqueId val="{00000000-45B3-452E-822E-33A63F2DD9BA}"/>
            </c:ext>
          </c:extLst>
        </c:ser>
        <c:dLbls>
          <c:showLegendKey val="0"/>
          <c:showVal val="0"/>
          <c:showCatName val="0"/>
          <c:showSerName val="0"/>
          <c:showPercent val="0"/>
          <c:showBubbleSize val="0"/>
        </c:dLbls>
        <c:gapWidth val="150"/>
        <c:overlap val="100"/>
        <c:axId val="513345096"/>
        <c:axId val="513345520"/>
      </c:barChart>
      <c:catAx>
        <c:axId val="5133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5520"/>
        <c:crosses val="autoZero"/>
        <c:auto val="1"/>
        <c:lblAlgn val="ctr"/>
        <c:lblOffset val="100"/>
        <c:noMultiLvlLbl val="0"/>
      </c:catAx>
      <c:valAx>
        <c:axId val="51334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FC0-4CB1-BE85-207590BD3AD7}"/>
            </c:ext>
          </c:extLst>
        </c:ser>
        <c:dLbls>
          <c:showLegendKey val="0"/>
          <c:showVal val="0"/>
          <c:showCatName val="0"/>
          <c:showSerName val="0"/>
          <c:showPercent val="0"/>
          <c:showBubbleSize val="0"/>
        </c:dLbls>
        <c:gapWidth val="150"/>
        <c:overlap val="100"/>
        <c:axId val="513346368"/>
        <c:axId val="513346792"/>
      </c:barChart>
      <c:catAx>
        <c:axId val="5133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6792"/>
        <c:crosses val="autoZero"/>
        <c:auto val="1"/>
        <c:lblAlgn val="ctr"/>
        <c:lblOffset val="100"/>
        <c:noMultiLvlLbl val="0"/>
      </c:catAx>
      <c:valAx>
        <c:axId val="513346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"₡"#,##0.00;[Red]\-"₡"#,##0.00</c:formatCode>
                <c:ptCount val="12"/>
                <c:pt idx="0">
                  <c:v>7384</c:v>
                </c:pt>
                <c:pt idx="1">
                  <c:v>8827</c:v>
                </c:pt>
                <c:pt idx="2">
                  <c:v>9054</c:v>
                </c:pt>
                <c:pt idx="3">
                  <c:v>20558</c:v>
                </c:pt>
                <c:pt idx="4">
                  <c:v>16757</c:v>
                </c:pt>
                <c:pt idx="5">
                  <c:v>19205</c:v>
                </c:pt>
                <c:pt idx="6">
                  <c:v>15062</c:v>
                </c:pt>
                <c:pt idx="7">
                  <c:v>17202</c:v>
                </c:pt>
                <c:pt idx="8">
                  <c:v>15910</c:v>
                </c:pt>
                <c:pt idx="9" formatCode="&quot;₡&quot;#,##0">
                  <c:v>15443</c:v>
                </c:pt>
                <c:pt idx="10" formatCode="&quot;₡&quot;#,##0">
                  <c:v>12687</c:v>
                </c:pt>
                <c:pt idx="11" formatCode="&quot;₡&quot;#,##0">
                  <c:v>19471</c:v>
                </c:pt>
              </c:numCache>
            </c:numRef>
          </c:val>
          <c:extLst>
            <c:ext xmlns:c16="http://schemas.microsoft.com/office/drawing/2014/chart" uri="{C3380CC4-5D6E-409C-BE32-E72D297353CC}">
              <c16:uniqueId val="{00000000-DB62-4163-A09C-71BD3667782B}"/>
            </c:ext>
          </c:extLst>
        </c:ser>
        <c:dLbls>
          <c:showLegendKey val="0"/>
          <c:showVal val="0"/>
          <c:showCatName val="0"/>
          <c:showSerName val="0"/>
          <c:showPercent val="0"/>
          <c:showBubbleSize val="0"/>
        </c:dLbls>
        <c:gapWidth val="150"/>
        <c:overlap val="100"/>
        <c:axId val="513351456"/>
        <c:axId val="513351880"/>
      </c:barChart>
      <c:catAx>
        <c:axId val="51335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1880"/>
        <c:crosses val="autoZero"/>
        <c:auto val="1"/>
        <c:lblAlgn val="ctr"/>
        <c:lblOffset val="100"/>
        <c:noMultiLvlLbl val="0"/>
      </c:catAx>
      <c:valAx>
        <c:axId val="513351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00;[Red]\-&quot;₡&quot;#,##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FC-4709-B102-7A4B6246A563}"/>
            </c:ext>
          </c:extLst>
        </c:ser>
        <c:dLbls>
          <c:showLegendKey val="0"/>
          <c:showVal val="0"/>
          <c:showCatName val="0"/>
          <c:showSerName val="0"/>
          <c:showPercent val="0"/>
          <c:showBubbleSize val="0"/>
        </c:dLbls>
        <c:gapWidth val="150"/>
        <c:overlap val="100"/>
        <c:axId val="418143624"/>
        <c:axId val="418144048"/>
      </c:barChart>
      <c:catAx>
        <c:axId val="41814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44048"/>
        <c:crosses val="autoZero"/>
        <c:auto val="1"/>
        <c:lblAlgn val="ctr"/>
        <c:lblOffset val="100"/>
        <c:noMultiLvlLbl val="0"/>
      </c:catAx>
      <c:valAx>
        <c:axId val="41814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1.1991714815218575E-2</c:v>
                </c:pt>
                <c:pt idx="1">
                  <c:v>1.2754823939823395E-2</c:v>
                </c:pt>
                <c:pt idx="2">
                  <c:v>1.3081870707511174E-2</c:v>
                </c:pt>
                <c:pt idx="3">
                  <c:v>2.9543224681129403E-2</c:v>
                </c:pt>
                <c:pt idx="4">
                  <c:v>2.3874414041207891E-2</c:v>
                </c:pt>
                <c:pt idx="5">
                  <c:v>2.7362912896544207E-2</c:v>
                </c:pt>
                <c:pt idx="6">
                  <c:v>2.0930993132017878E-2</c:v>
                </c:pt>
                <c:pt idx="7">
                  <c:v>2.3220320505832334E-2</c:v>
                </c:pt>
                <c:pt idx="8">
                  <c:v>2.1476071078164176E-2</c:v>
                </c:pt>
                <c:pt idx="9">
                  <c:v>2.1476071078164176E-2</c:v>
                </c:pt>
                <c:pt idx="10">
                  <c:v>1.8423634579744903E-2</c:v>
                </c:pt>
                <c:pt idx="11">
                  <c:v>5.1237326937752098E-3</c:v>
                </c:pt>
              </c:numCache>
            </c:numRef>
          </c:val>
          <c:extLst>
            <c:ext xmlns:c16="http://schemas.microsoft.com/office/drawing/2014/chart" uri="{C3380CC4-5D6E-409C-BE32-E72D297353CC}">
              <c16:uniqueId val="{00000000-636C-4B2C-8521-BA46C5476793}"/>
            </c:ext>
          </c:extLst>
        </c:ser>
        <c:dLbls>
          <c:showLegendKey val="0"/>
          <c:showVal val="0"/>
          <c:showCatName val="0"/>
          <c:showSerName val="0"/>
          <c:showPercent val="0"/>
          <c:showBubbleSize val="0"/>
        </c:dLbls>
        <c:gapWidth val="150"/>
        <c:overlap val="100"/>
        <c:axId val="513352728"/>
        <c:axId val="513353152"/>
      </c:barChart>
      <c:catAx>
        <c:axId val="513352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3152"/>
        <c:crosses val="autoZero"/>
        <c:auto val="1"/>
        <c:lblAlgn val="ctr"/>
        <c:lblOffset val="100"/>
        <c:noMultiLvlLbl val="0"/>
      </c:catAx>
      <c:valAx>
        <c:axId val="5133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2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ADF-469F-B3FF-F8687EC1CE0B}"/>
            </c:ext>
          </c:extLst>
        </c:ser>
        <c:dLbls>
          <c:showLegendKey val="0"/>
          <c:showVal val="0"/>
          <c:showCatName val="0"/>
          <c:showSerName val="0"/>
          <c:showPercent val="0"/>
          <c:showBubbleSize val="0"/>
        </c:dLbls>
        <c:gapWidth val="150"/>
        <c:overlap val="100"/>
        <c:axId val="513354000"/>
        <c:axId val="513354424"/>
      </c:barChart>
      <c:catAx>
        <c:axId val="51335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4424"/>
        <c:crosses val="autoZero"/>
        <c:auto val="1"/>
        <c:lblAlgn val="ctr"/>
        <c:lblOffset val="100"/>
        <c:noMultiLvlLbl val="0"/>
      </c:catAx>
      <c:valAx>
        <c:axId val="513354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60145</c:v>
                </c:pt>
                <c:pt idx="1">
                  <c:v>50474</c:v>
                </c:pt>
                <c:pt idx="2">
                  <c:v>55529</c:v>
                </c:pt>
                <c:pt idx="3">
                  <c:v>58564</c:v>
                </c:pt>
                <c:pt idx="4">
                  <c:v>67485</c:v>
                </c:pt>
                <c:pt idx="5">
                  <c:v>65725</c:v>
                </c:pt>
                <c:pt idx="6">
                  <c:v>64327</c:v>
                </c:pt>
                <c:pt idx="7" formatCode="&quot;₡&quot;#,##0">
                  <c:v>66143</c:v>
                </c:pt>
                <c:pt idx="8" formatCode="&quot;₡&quot;#,##0">
                  <c:v>66386</c:v>
                </c:pt>
                <c:pt idx="9" formatCode="&quot;₡&quot;#,##0">
                  <c:v>75569</c:v>
                </c:pt>
                <c:pt idx="10" formatCode="&quot;₡&quot;#,##0">
                  <c:v>66513</c:v>
                </c:pt>
                <c:pt idx="11" formatCode="&quot;₡&quot;#,##0">
                  <c:v>129658</c:v>
                </c:pt>
              </c:numCache>
            </c:numRef>
          </c:val>
          <c:extLst>
            <c:ext xmlns:c16="http://schemas.microsoft.com/office/drawing/2014/chart" uri="{C3380CC4-5D6E-409C-BE32-E72D297353CC}">
              <c16:uniqueId val="{00000000-DEB7-4AC2-9E09-A0D481AFED56}"/>
            </c:ext>
          </c:extLst>
        </c:ser>
        <c:dLbls>
          <c:showLegendKey val="0"/>
          <c:showVal val="0"/>
          <c:showCatName val="0"/>
          <c:showSerName val="0"/>
          <c:showPercent val="0"/>
          <c:showBubbleSize val="0"/>
        </c:dLbls>
        <c:gapWidth val="150"/>
        <c:overlap val="100"/>
        <c:axId val="513358664"/>
        <c:axId val="513359088"/>
      </c:barChart>
      <c:catAx>
        <c:axId val="513358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9088"/>
        <c:crosses val="autoZero"/>
        <c:auto val="1"/>
        <c:lblAlgn val="ctr"/>
        <c:lblOffset val="100"/>
        <c:noMultiLvlLbl val="0"/>
      </c:catAx>
      <c:valAx>
        <c:axId val="51335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8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9.7677967949416772E-2</c:v>
                </c:pt>
                <c:pt idx="1">
                  <c:v>7.29314291943748E-2</c:v>
                </c:pt>
                <c:pt idx="2">
                  <c:v>8.0235473672735202E-2</c:v>
                </c:pt>
                <c:pt idx="3">
                  <c:v>8.4160034884988549E-2</c:v>
                </c:pt>
                <c:pt idx="4">
                  <c:v>9.6151749700207123E-2</c:v>
                </c:pt>
                <c:pt idx="5">
                  <c:v>9.3644391147934158E-2</c:v>
                </c:pt>
                <c:pt idx="6">
                  <c:v>8.9392783167993026E-2</c:v>
                </c:pt>
                <c:pt idx="7">
                  <c:v>8.9283767578763759E-2</c:v>
                </c:pt>
                <c:pt idx="8">
                  <c:v>8.9610814346451545E-2</c:v>
                </c:pt>
                <c:pt idx="9">
                  <c:v>0.10509102801700643</c:v>
                </c:pt>
                <c:pt idx="10">
                  <c:v>9.6587812057124176E-2</c:v>
                </c:pt>
                <c:pt idx="11">
                  <c:v>8.808459609724191E-2</c:v>
                </c:pt>
              </c:numCache>
            </c:numRef>
          </c:val>
          <c:extLst>
            <c:ext xmlns:c16="http://schemas.microsoft.com/office/drawing/2014/chart" uri="{C3380CC4-5D6E-409C-BE32-E72D297353CC}">
              <c16:uniqueId val="{00000000-B76D-4C37-9318-59815BEF7E3E}"/>
            </c:ext>
          </c:extLst>
        </c:ser>
        <c:dLbls>
          <c:showLegendKey val="0"/>
          <c:showVal val="0"/>
          <c:showCatName val="0"/>
          <c:showSerName val="0"/>
          <c:showPercent val="0"/>
          <c:showBubbleSize val="0"/>
        </c:dLbls>
        <c:gapWidth val="150"/>
        <c:overlap val="100"/>
        <c:axId val="513359936"/>
        <c:axId val="513360360"/>
      </c:barChart>
      <c:catAx>
        <c:axId val="513359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0360"/>
        <c:crosses val="autoZero"/>
        <c:auto val="1"/>
        <c:lblAlgn val="ctr"/>
        <c:lblOffset val="100"/>
        <c:noMultiLvlLbl val="0"/>
      </c:catAx>
      <c:valAx>
        <c:axId val="513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2C8-40FD-A52D-AC204EF96D9B}"/>
            </c:ext>
          </c:extLst>
        </c:ser>
        <c:dLbls>
          <c:showLegendKey val="0"/>
          <c:showVal val="0"/>
          <c:showCatName val="0"/>
          <c:showSerName val="0"/>
          <c:showPercent val="0"/>
          <c:showBubbleSize val="0"/>
        </c:dLbls>
        <c:gapWidth val="150"/>
        <c:overlap val="100"/>
        <c:axId val="513361208"/>
        <c:axId val="513361632"/>
      </c:barChart>
      <c:catAx>
        <c:axId val="513361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1632"/>
        <c:crosses val="autoZero"/>
        <c:auto val="1"/>
        <c:lblAlgn val="ctr"/>
        <c:lblOffset val="100"/>
        <c:noMultiLvlLbl val="0"/>
      </c:catAx>
      <c:valAx>
        <c:axId val="51336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1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'295298'!$A$14:$A$25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'295298'!$D$14:$D$25</c:f>
              <c:numCache>
                <c:formatCode>"₡"#,##0</c:formatCode>
                <c:ptCount val="12"/>
                <c:pt idx="0">
                  <c:v>2079</c:v>
                </c:pt>
                <c:pt idx="1">
                  <c:v>2226</c:v>
                </c:pt>
                <c:pt idx="2">
                  <c:v>2226</c:v>
                </c:pt>
                <c:pt idx="3">
                  <c:v>2246</c:v>
                </c:pt>
                <c:pt idx="4">
                  <c:v>2258</c:v>
                </c:pt>
                <c:pt idx="5">
                  <c:v>2258</c:v>
                </c:pt>
                <c:pt idx="6">
                  <c:v>2337</c:v>
                </c:pt>
                <c:pt idx="7">
                  <c:v>2383</c:v>
                </c:pt>
                <c:pt idx="8">
                  <c:v>2383</c:v>
                </c:pt>
                <c:pt idx="9">
                  <c:v>2282.7600000000002</c:v>
                </c:pt>
                <c:pt idx="10">
                  <c:v>2215.6999999999998</c:v>
                </c:pt>
                <c:pt idx="11">
                  <c:v>2215.6999999999998</c:v>
                </c:pt>
              </c:numCache>
            </c:numRef>
          </c:val>
          <c:extLst>
            <c:ext xmlns:c16="http://schemas.microsoft.com/office/drawing/2014/chart" uri="{C3380CC4-5D6E-409C-BE32-E72D297353CC}">
              <c16:uniqueId val="{00000000-9C98-4D41-BBBF-15AF38AEDD4B}"/>
            </c:ext>
          </c:extLst>
        </c:ser>
        <c:dLbls>
          <c:showLegendKey val="0"/>
          <c:showVal val="0"/>
          <c:showCatName val="0"/>
          <c:showSerName val="0"/>
          <c:showPercent val="0"/>
          <c:showBubbleSize val="0"/>
        </c:dLbls>
        <c:gapWidth val="150"/>
        <c:overlap val="100"/>
        <c:axId val="513366296"/>
        <c:axId val="513366720"/>
      </c:barChart>
      <c:catAx>
        <c:axId val="513366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6720"/>
        <c:crosses val="autoZero"/>
        <c:auto val="1"/>
        <c:lblAlgn val="ctr"/>
        <c:lblOffset val="100"/>
        <c:noMultiLvlLbl val="0"/>
      </c:catAx>
      <c:valAx>
        <c:axId val="513366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6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'295298'!$A$14:$A$25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170-43CD-B123-3927586328E8}"/>
            </c:ext>
          </c:extLst>
        </c:ser>
        <c:dLbls>
          <c:showLegendKey val="0"/>
          <c:showVal val="0"/>
          <c:showCatName val="0"/>
          <c:showSerName val="0"/>
          <c:showPercent val="0"/>
          <c:showBubbleSize val="0"/>
        </c:dLbls>
        <c:gapWidth val="150"/>
        <c:overlap val="100"/>
        <c:axId val="513367568"/>
        <c:axId val="513367992"/>
      </c:barChart>
      <c:catAx>
        <c:axId val="5133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7992"/>
        <c:crosses val="autoZero"/>
        <c:auto val="1"/>
        <c:lblAlgn val="ctr"/>
        <c:lblOffset val="100"/>
        <c:noMultiLvlLbl val="0"/>
      </c:catAx>
      <c:valAx>
        <c:axId val="51336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'295298'!$A$14:$A$25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570-4FF4-8D3C-BF98520BA5FC}"/>
            </c:ext>
          </c:extLst>
        </c:ser>
        <c:dLbls>
          <c:showLegendKey val="0"/>
          <c:showVal val="0"/>
          <c:showCatName val="0"/>
          <c:showSerName val="0"/>
          <c:showPercent val="0"/>
          <c:showBubbleSize val="0"/>
        </c:dLbls>
        <c:gapWidth val="150"/>
        <c:overlap val="100"/>
        <c:axId val="513368840"/>
        <c:axId val="513369264"/>
      </c:barChart>
      <c:catAx>
        <c:axId val="513368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9264"/>
        <c:crosses val="autoZero"/>
        <c:auto val="1"/>
        <c:lblAlgn val="ctr"/>
        <c:lblOffset val="100"/>
        <c:noMultiLvlLbl val="0"/>
      </c:catAx>
      <c:valAx>
        <c:axId val="513369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8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'295438'!$B$12:$B$13</c:f>
              <c:strCache>
                <c:ptCount val="2"/>
                <c:pt idx="0">
                  <c:v>Energía     (kWh)</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'295438'!$B$14:$B$25</c:f>
              <c:numCache>
                <c:formatCode>General</c:formatCode>
                <c:ptCount val="12"/>
                <c:pt idx="0">
                  <c:v>14080</c:v>
                </c:pt>
                <c:pt idx="1">
                  <c:v>18240</c:v>
                </c:pt>
                <c:pt idx="2">
                  <c:v>26720</c:v>
                </c:pt>
                <c:pt idx="3">
                  <c:v>22240</c:v>
                </c:pt>
                <c:pt idx="4">
                  <c:v>22400</c:v>
                </c:pt>
                <c:pt idx="5">
                  <c:v>22080</c:v>
                </c:pt>
                <c:pt idx="6">
                  <c:v>12320</c:v>
                </c:pt>
                <c:pt idx="7">
                  <c:v>23680</c:v>
                </c:pt>
                <c:pt idx="8">
                  <c:v>21760</c:v>
                </c:pt>
                <c:pt idx="9">
                  <c:v>23520</c:v>
                </c:pt>
                <c:pt idx="10">
                  <c:v>25760</c:v>
                </c:pt>
                <c:pt idx="11">
                  <c:v>13920</c:v>
                </c:pt>
              </c:numCache>
            </c:numRef>
          </c:val>
          <c:extLst>
            <c:ext xmlns:c16="http://schemas.microsoft.com/office/drawing/2014/chart" uri="{C3380CC4-5D6E-409C-BE32-E72D297353CC}">
              <c16:uniqueId val="{00000000-D338-4F76-8D81-EEE4FAA3AEF6}"/>
            </c:ext>
          </c:extLst>
        </c:ser>
        <c:dLbls>
          <c:showLegendKey val="0"/>
          <c:showVal val="0"/>
          <c:showCatName val="0"/>
          <c:showSerName val="0"/>
          <c:showPercent val="0"/>
          <c:showBubbleSize val="0"/>
        </c:dLbls>
        <c:gapWidth val="150"/>
        <c:overlap val="100"/>
        <c:axId val="509794520"/>
        <c:axId val="509794944"/>
      </c:barChart>
      <c:catAx>
        <c:axId val="50979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4944"/>
        <c:crosses val="autoZero"/>
        <c:auto val="1"/>
        <c:lblAlgn val="ctr"/>
        <c:lblOffset val="100"/>
        <c:noMultiLvlLbl val="0"/>
      </c:catAx>
      <c:valAx>
        <c:axId val="50979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'295438'!$C$12:$C$13</c:f>
              <c:strCache>
                <c:ptCount val="2"/>
                <c:pt idx="0">
                  <c:v>Demanda máxima       (kW)</c:v>
                </c:pt>
              </c:strCache>
            </c:strRef>
          </c:tx>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'295438'!$C$14:$C$25</c:f>
              <c:numCache>
                <c:formatCode>General</c:formatCode>
                <c:ptCount val="12"/>
                <c:pt idx="0">
                  <c:v>49.44</c:v>
                </c:pt>
                <c:pt idx="1">
                  <c:v>69.44</c:v>
                </c:pt>
                <c:pt idx="2">
                  <c:v>71.2</c:v>
                </c:pt>
                <c:pt idx="3">
                  <c:v>72</c:v>
                </c:pt>
                <c:pt idx="4">
                  <c:v>70.08</c:v>
                </c:pt>
                <c:pt idx="5">
                  <c:v>68.64</c:v>
                </c:pt>
                <c:pt idx="6">
                  <c:v>42.56</c:v>
                </c:pt>
                <c:pt idx="7">
                  <c:v>72.64</c:v>
                </c:pt>
                <c:pt idx="8">
                  <c:v>73.760000000000005</c:v>
                </c:pt>
                <c:pt idx="9">
                  <c:v>68.319999999999993</c:v>
                </c:pt>
                <c:pt idx="10">
                  <c:v>68.319999999999993</c:v>
                </c:pt>
                <c:pt idx="11">
                  <c:v>51.52</c:v>
                </c:pt>
              </c:numCache>
            </c:numRef>
          </c:val>
          <c:extLst>
            <c:ext xmlns:c16="http://schemas.microsoft.com/office/drawing/2014/chart" uri="{C3380CC4-5D6E-409C-BE32-E72D297353CC}">
              <c16:uniqueId val="{00000000-E8DB-4139-BF2E-3F8161B9219B}"/>
            </c:ext>
          </c:extLst>
        </c:ser>
        <c:dLbls>
          <c:showLegendKey val="0"/>
          <c:showVal val="0"/>
          <c:showCatName val="0"/>
          <c:showSerName val="0"/>
          <c:showPercent val="0"/>
          <c:showBubbleSize val="0"/>
        </c:dLbls>
        <c:gapWidth val="150"/>
        <c:overlap val="100"/>
        <c:axId val="509795792"/>
        <c:axId val="509796216"/>
      </c:barChart>
      <c:catAx>
        <c:axId val="50979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6216"/>
        <c:crosses val="autoZero"/>
        <c:auto val="1"/>
        <c:lblAlgn val="ctr"/>
        <c:lblOffset val="100"/>
        <c:noMultiLvlLbl val="0"/>
      </c:catAx>
      <c:valAx>
        <c:axId val="50979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110</c:v>
                </c:pt>
                <c:pt idx="1">
                  <c:v>117</c:v>
                </c:pt>
                <c:pt idx="2">
                  <c:v>120</c:v>
                </c:pt>
                <c:pt idx="3">
                  <c:v>271</c:v>
                </c:pt>
                <c:pt idx="4">
                  <c:v>219</c:v>
                </c:pt>
                <c:pt idx="5">
                  <c:v>251</c:v>
                </c:pt>
                <c:pt idx="6">
                  <c:v>192</c:v>
                </c:pt>
                <c:pt idx="7">
                  <c:v>213</c:v>
                </c:pt>
                <c:pt idx="8">
                  <c:v>197</c:v>
                </c:pt>
                <c:pt idx="9">
                  <c:v>197</c:v>
                </c:pt>
                <c:pt idx="10">
                  <c:v>169</c:v>
                </c:pt>
                <c:pt idx="11">
                  <c:v>47</c:v>
                </c:pt>
              </c:numCache>
            </c:numRef>
          </c:val>
          <c:extLst>
            <c:ext xmlns:c16="http://schemas.microsoft.com/office/drawing/2014/chart" uri="{C3380CC4-5D6E-409C-BE32-E72D297353CC}">
              <c16:uniqueId val="{00000000-578A-4554-A9D1-848E22B9AED2}"/>
            </c:ext>
          </c:extLst>
        </c:ser>
        <c:dLbls>
          <c:showLegendKey val="0"/>
          <c:showVal val="0"/>
          <c:showCatName val="0"/>
          <c:showSerName val="0"/>
          <c:showPercent val="0"/>
          <c:showBubbleSize val="0"/>
        </c:dLbls>
        <c:gapWidth val="150"/>
        <c:overlap val="100"/>
        <c:axId val="418151680"/>
        <c:axId val="418151256"/>
      </c:barChart>
      <c:catAx>
        <c:axId val="41815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51256"/>
        <c:crosses val="autoZero"/>
        <c:auto val="1"/>
        <c:lblAlgn val="ctr"/>
        <c:lblOffset val="100"/>
        <c:noMultiLvlLbl val="0"/>
      </c:catAx>
      <c:valAx>
        <c:axId val="418151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'295438'!$D$12:$D$13</c:f>
              <c:strCache>
                <c:ptCount val="2"/>
                <c:pt idx="0">
                  <c:v>Importe             (¢)</c:v>
                </c:pt>
              </c:strCache>
            </c:strRef>
          </c:tx>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'295438'!$D$14:$D$25</c:f>
              <c:numCache>
                <c:formatCode>"₡"#,##0;[Red]\-"₡"#,##0</c:formatCode>
                <c:ptCount val="12"/>
                <c:pt idx="0">
                  <c:v>867905.89</c:v>
                </c:pt>
                <c:pt idx="1">
                  <c:v>1236768.19</c:v>
                </c:pt>
                <c:pt idx="2">
                  <c:v>1621458.75</c:v>
                </c:pt>
                <c:pt idx="3">
                  <c:v>1441690.96</c:v>
                </c:pt>
                <c:pt idx="4">
                  <c:v>1443961.19</c:v>
                </c:pt>
                <c:pt idx="5">
                  <c:v>1420584.62</c:v>
                </c:pt>
                <c:pt idx="6" formatCode="&quot;₡&quot;#,##0">
                  <c:v>848849.53</c:v>
                </c:pt>
                <c:pt idx="7">
                  <c:v>1601356.1</c:v>
                </c:pt>
                <c:pt idx="8">
                  <c:v>1518258.7</c:v>
                </c:pt>
                <c:pt idx="9" formatCode="&quot;₡&quot;#,##0">
                  <c:v>1499020.07</c:v>
                </c:pt>
                <c:pt idx="10" formatCode="&quot;₡&quot;#,##0">
                  <c:v>1553411.22</c:v>
                </c:pt>
                <c:pt idx="11" formatCode="&quot;₡&quot;#,##0">
                  <c:v>930199.68</c:v>
                </c:pt>
              </c:numCache>
            </c:numRef>
          </c:val>
          <c:extLst>
            <c:ext xmlns:c16="http://schemas.microsoft.com/office/drawing/2014/chart" uri="{C3380CC4-5D6E-409C-BE32-E72D297353CC}">
              <c16:uniqueId val="{00000000-F71A-44CB-9C6C-0E26BB343330}"/>
            </c:ext>
          </c:extLst>
        </c:ser>
        <c:dLbls>
          <c:showLegendKey val="0"/>
          <c:showVal val="0"/>
          <c:showCatName val="0"/>
          <c:showSerName val="0"/>
          <c:showPercent val="0"/>
          <c:showBubbleSize val="0"/>
        </c:dLbls>
        <c:gapWidth val="150"/>
        <c:overlap val="100"/>
        <c:axId val="509797064"/>
        <c:axId val="509797488"/>
      </c:barChart>
      <c:catAx>
        <c:axId val="509797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7488"/>
        <c:crosses val="autoZero"/>
        <c:auto val="1"/>
        <c:lblAlgn val="ctr"/>
        <c:lblOffset val="100"/>
        <c:noMultiLvlLbl val="0"/>
      </c:catAx>
      <c:valAx>
        <c:axId val="5097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7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'295438'!$G$13</c:f>
              <c:strCache>
                <c:ptCount val="1"/>
                <c:pt idx="0">
                  <c:v>Consumo de energía eléctrica por  empleado (kWh /Nº empleados)</c:v>
                </c:pt>
              </c:strCache>
            </c:strRef>
          </c:tx>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'295438'!$G$14:$G$25</c:f>
              <c:numCache>
                <c:formatCode>0.00</c:formatCode>
                <c:ptCount val="12"/>
                <c:pt idx="0">
                  <c:v>1.5349394963479777</c:v>
                </c:pt>
                <c:pt idx="1">
                  <c:v>1.9884443475416984</c:v>
                </c:pt>
                <c:pt idx="2">
                  <c:v>2.9128965442058212</c:v>
                </c:pt>
                <c:pt idx="3">
                  <c:v>2.4245067044587376</c:v>
                </c:pt>
                <c:pt idx="4">
                  <c:v>2.4419491987354194</c:v>
                </c:pt>
                <c:pt idx="5">
                  <c:v>2.4070642101820559</c:v>
                </c:pt>
                <c:pt idx="6">
                  <c:v>1.3430720593044805</c:v>
                </c:pt>
                <c:pt idx="7">
                  <c:v>2.5814891529488717</c:v>
                </c:pt>
                <c:pt idx="8">
                  <c:v>2.3721792216286928</c:v>
                </c:pt>
                <c:pt idx="9">
                  <c:v>2.5640466586721899</c:v>
                </c:pt>
                <c:pt idx="10">
                  <c:v>2.808241578545732</c:v>
                </c:pt>
                <c:pt idx="11">
                  <c:v>1.5174970020712961</c:v>
                </c:pt>
              </c:numCache>
            </c:numRef>
          </c:val>
          <c:extLst>
            <c:ext xmlns:c16="http://schemas.microsoft.com/office/drawing/2014/chart" uri="{C3380CC4-5D6E-409C-BE32-E72D297353CC}">
              <c16:uniqueId val="{00000000-E3D4-425D-815C-E54CC62A9122}"/>
            </c:ext>
          </c:extLst>
        </c:ser>
        <c:dLbls>
          <c:showLegendKey val="0"/>
          <c:showVal val="0"/>
          <c:showCatName val="0"/>
          <c:showSerName val="0"/>
          <c:showPercent val="0"/>
          <c:showBubbleSize val="0"/>
        </c:dLbls>
        <c:gapWidth val="150"/>
        <c:overlap val="100"/>
        <c:axId val="509798336"/>
        <c:axId val="509798760"/>
      </c:barChart>
      <c:catAx>
        <c:axId val="509798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8760"/>
        <c:crosses val="autoZero"/>
        <c:auto val="1"/>
        <c:lblAlgn val="ctr"/>
        <c:lblOffset val="100"/>
        <c:noMultiLvlLbl val="0"/>
      </c:catAx>
      <c:valAx>
        <c:axId val="509798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8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'295438'!$H$13</c:f>
              <c:strCache>
                <c:ptCount val="1"/>
                <c:pt idx="0">
                  <c:v>Consumo de energía eléctrica por área física        (kWh/ m2)</c:v>
                </c:pt>
              </c:strCache>
            </c:strRef>
          </c:tx>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58B-4E25-9A06-6DBE51BBA75D}"/>
            </c:ext>
          </c:extLst>
        </c:ser>
        <c:dLbls>
          <c:showLegendKey val="0"/>
          <c:showVal val="0"/>
          <c:showCatName val="0"/>
          <c:showSerName val="0"/>
          <c:showPercent val="0"/>
          <c:showBubbleSize val="0"/>
        </c:dLbls>
        <c:gapWidth val="150"/>
        <c:overlap val="100"/>
        <c:axId val="509799608"/>
        <c:axId val="509800032"/>
      </c:barChart>
      <c:catAx>
        <c:axId val="509799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0032"/>
        <c:crosses val="autoZero"/>
        <c:auto val="1"/>
        <c:lblAlgn val="ctr"/>
        <c:lblOffset val="100"/>
        <c:noMultiLvlLbl val="0"/>
      </c:catAx>
      <c:valAx>
        <c:axId val="50980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9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'363366'!$B$12:$B$13</c:f>
              <c:strCache>
                <c:ptCount val="2"/>
                <c:pt idx="0">
                  <c:v>Energía     (kWh)</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'363366'!$B$14:$B$25</c:f>
              <c:numCache>
                <c:formatCode>General</c:formatCode>
                <c:ptCount val="12"/>
                <c:pt idx="0">
                  <c:v>252</c:v>
                </c:pt>
                <c:pt idx="1">
                  <c:v>237</c:v>
                </c:pt>
                <c:pt idx="2">
                  <c:v>251</c:v>
                </c:pt>
                <c:pt idx="3">
                  <c:v>245</c:v>
                </c:pt>
                <c:pt idx="4">
                  <c:v>244</c:v>
                </c:pt>
                <c:pt idx="5">
                  <c:v>241</c:v>
                </c:pt>
                <c:pt idx="6">
                  <c:v>231</c:v>
                </c:pt>
                <c:pt idx="7">
                  <c:v>239</c:v>
                </c:pt>
                <c:pt idx="8">
                  <c:v>245</c:v>
                </c:pt>
                <c:pt idx="9">
                  <c:v>238</c:v>
                </c:pt>
                <c:pt idx="10">
                  <c:v>243</c:v>
                </c:pt>
                <c:pt idx="11">
                  <c:v>142</c:v>
                </c:pt>
              </c:numCache>
            </c:numRef>
          </c:val>
          <c:extLst>
            <c:ext xmlns:c16="http://schemas.microsoft.com/office/drawing/2014/chart" uri="{C3380CC4-5D6E-409C-BE32-E72D297353CC}">
              <c16:uniqueId val="{00000000-6020-44D8-9A3A-08080F817390}"/>
            </c:ext>
          </c:extLst>
        </c:ser>
        <c:dLbls>
          <c:showLegendKey val="0"/>
          <c:showVal val="0"/>
          <c:showCatName val="0"/>
          <c:showSerName val="0"/>
          <c:showPercent val="0"/>
          <c:showBubbleSize val="0"/>
        </c:dLbls>
        <c:gapWidth val="150"/>
        <c:overlap val="100"/>
        <c:axId val="509802152"/>
        <c:axId val="509802576"/>
      </c:barChart>
      <c:catAx>
        <c:axId val="50980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2576"/>
        <c:crosses val="autoZero"/>
        <c:auto val="1"/>
        <c:lblAlgn val="ctr"/>
        <c:lblOffset val="100"/>
        <c:noMultiLvlLbl val="0"/>
      </c:catAx>
      <c:valAx>
        <c:axId val="509802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'363366'!$C$12:$C$13</c:f>
              <c:strCache>
                <c:ptCount val="2"/>
                <c:pt idx="0">
                  <c:v>Demanda máxima       (kW)</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0D-4611-B9E2-AE88A116F452}"/>
            </c:ext>
          </c:extLst>
        </c:ser>
        <c:dLbls>
          <c:showLegendKey val="0"/>
          <c:showVal val="0"/>
          <c:showCatName val="0"/>
          <c:showSerName val="0"/>
          <c:showPercent val="0"/>
          <c:showBubbleSize val="0"/>
        </c:dLbls>
        <c:gapWidth val="150"/>
        <c:overlap val="100"/>
        <c:axId val="509803000"/>
        <c:axId val="509803424"/>
      </c:barChart>
      <c:catAx>
        <c:axId val="509803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3424"/>
        <c:crosses val="autoZero"/>
        <c:auto val="1"/>
        <c:lblAlgn val="ctr"/>
        <c:lblOffset val="100"/>
        <c:noMultiLvlLbl val="0"/>
      </c:catAx>
      <c:valAx>
        <c:axId val="509803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3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'363366'!$D$12:$D$13</c:f>
              <c:strCache>
                <c:ptCount val="2"/>
                <c:pt idx="0">
                  <c:v>Importe             (¢)</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'363366'!$D$14:$D$25</c:f>
              <c:numCache>
                <c:formatCode>"₡"#,##0;[Red]\-"₡"#,##0</c:formatCode>
                <c:ptCount val="12"/>
                <c:pt idx="0">
                  <c:v>16916</c:v>
                </c:pt>
                <c:pt idx="1">
                  <c:v>17881</c:v>
                </c:pt>
                <c:pt idx="2">
                  <c:v>18937</c:v>
                </c:pt>
                <c:pt idx="3">
                  <c:v>18586</c:v>
                </c:pt>
                <c:pt idx="4">
                  <c:v>18669</c:v>
                </c:pt>
                <c:pt idx="5">
                  <c:v>18440</c:v>
                </c:pt>
                <c:pt idx="6">
                  <c:v>18121</c:v>
                </c:pt>
                <c:pt idx="7">
                  <c:v>19302</c:v>
                </c:pt>
                <c:pt idx="8">
                  <c:v>19787</c:v>
                </c:pt>
                <c:pt idx="9" formatCode="&quot;₡&quot;#,##0">
                  <c:v>18657</c:v>
                </c:pt>
                <c:pt idx="10" formatCode="&quot;₡&quot;#,##0">
                  <c:v>18242</c:v>
                </c:pt>
                <c:pt idx="11" formatCode="&quot;₡&quot;#,##0">
                  <c:v>10660</c:v>
                </c:pt>
              </c:numCache>
            </c:numRef>
          </c:val>
          <c:extLst>
            <c:ext xmlns:c16="http://schemas.microsoft.com/office/drawing/2014/chart" uri="{C3380CC4-5D6E-409C-BE32-E72D297353CC}">
              <c16:uniqueId val="{00000000-7219-4A46-AF99-4E0CAE05E4CD}"/>
            </c:ext>
          </c:extLst>
        </c:ser>
        <c:dLbls>
          <c:showLegendKey val="0"/>
          <c:showVal val="0"/>
          <c:showCatName val="0"/>
          <c:showSerName val="0"/>
          <c:showPercent val="0"/>
          <c:showBubbleSize val="0"/>
        </c:dLbls>
        <c:gapWidth val="150"/>
        <c:overlap val="100"/>
        <c:axId val="509804272"/>
        <c:axId val="509804696"/>
      </c:barChart>
      <c:catAx>
        <c:axId val="5098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4696"/>
        <c:crosses val="autoZero"/>
        <c:auto val="1"/>
        <c:lblAlgn val="ctr"/>
        <c:lblOffset val="100"/>
        <c:noMultiLvlLbl val="0"/>
      </c:catAx>
      <c:valAx>
        <c:axId val="509804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'363366'!$G$13</c:f>
              <c:strCache>
                <c:ptCount val="1"/>
                <c:pt idx="0">
                  <c:v>Consumo de energía eléctrica por  empleado (kWh /Nº empleados)</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'363366'!$G$14:$G$25</c:f>
              <c:numCache>
                <c:formatCode>0.00</c:formatCode>
                <c:ptCount val="12"/>
                <c:pt idx="0">
                  <c:v>2.7471928485773466E-2</c:v>
                </c:pt>
                <c:pt idx="1">
                  <c:v>2.5836694647334568E-2</c:v>
                </c:pt>
                <c:pt idx="2">
                  <c:v>2.7362912896544207E-2</c:v>
                </c:pt>
                <c:pt idx="3">
                  <c:v>2.6708819361168649E-2</c:v>
                </c:pt>
                <c:pt idx="4">
                  <c:v>2.6599803771939386E-2</c:v>
                </c:pt>
                <c:pt idx="5">
                  <c:v>2.6272757004251607E-2</c:v>
                </c:pt>
                <c:pt idx="6">
                  <c:v>2.518260111195901E-2</c:v>
                </c:pt>
                <c:pt idx="7">
                  <c:v>2.6054725825793087E-2</c:v>
                </c:pt>
                <c:pt idx="8">
                  <c:v>2.6708819361168649E-2</c:v>
                </c:pt>
                <c:pt idx="9">
                  <c:v>2.5945710236563828E-2</c:v>
                </c:pt>
                <c:pt idx="10">
                  <c:v>2.6490788182710126E-2</c:v>
                </c:pt>
                <c:pt idx="11">
                  <c:v>1.5480213670554889E-2</c:v>
                </c:pt>
              </c:numCache>
            </c:numRef>
          </c:val>
          <c:extLst>
            <c:ext xmlns:c16="http://schemas.microsoft.com/office/drawing/2014/chart" uri="{C3380CC4-5D6E-409C-BE32-E72D297353CC}">
              <c16:uniqueId val="{00000000-75F6-415B-9F42-E86A7FF3B384}"/>
            </c:ext>
          </c:extLst>
        </c:ser>
        <c:dLbls>
          <c:showLegendKey val="0"/>
          <c:showVal val="0"/>
          <c:showCatName val="0"/>
          <c:showSerName val="0"/>
          <c:showPercent val="0"/>
          <c:showBubbleSize val="0"/>
        </c:dLbls>
        <c:gapWidth val="150"/>
        <c:overlap val="100"/>
        <c:axId val="509805544"/>
        <c:axId val="509805968"/>
      </c:barChart>
      <c:catAx>
        <c:axId val="50980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5968"/>
        <c:crosses val="autoZero"/>
        <c:auto val="1"/>
        <c:lblAlgn val="ctr"/>
        <c:lblOffset val="100"/>
        <c:noMultiLvlLbl val="0"/>
      </c:catAx>
      <c:valAx>
        <c:axId val="50980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'363366'!$H$13</c:f>
              <c:strCache>
                <c:ptCount val="1"/>
                <c:pt idx="0">
                  <c:v>Consumo de energía eléctrica por área física        (kWh/ m2)</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9F-44A5-97EC-9B9A093012E7}"/>
            </c:ext>
          </c:extLst>
        </c:ser>
        <c:dLbls>
          <c:showLegendKey val="0"/>
          <c:showVal val="0"/>
          <c:showCatName val="0"/>
          <c:showSerName val="0"/>
          <c:showPercent val="0"/>
          <c:showBubbleSize val="0"/>
        </c:dLbls>
        <c:gapWidth val="150"/>
        <c:overlap val="100"/>
        <c:axId val="509806816"/>
        <c:axId val="509807240"/>
      </c:barChart>
      <c:catAx>
        <c:axId val="509806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7240"/>
        <c:crosses val="autoZero"/>
        <c:auto val="1"/>
        <c:lblAlgn val="ctr"/>
        <c:lblOffset val="100"/>
        <c:noMultiLvlLbl val="0"/>
      </c:catAx>
      <c:valAx>
        <c:axId val="509807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6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'363340'!$B$12:$B$13</c:f>
              <c:strCache>
                <c:ptCount val="2"/>
                <c:pt idx="0">
                  <c:v>Energía     (kWh)</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'363340'!$B$14:$B$25</c:f>
              <c:numCache>
                <c:formatCode>General</c:formatCode>
                <c:ptCount val="12"/>
                <c:pt idx="0">
                  <c:v>25781</c:v>
                </c:pt>
                <c:pt idx="1">
                  <c:v>25498</c:v>
                </c:pt>
                <c:pt idx="2">
                  <c:v>26956</c:v>
                </c:pt>
                <c:pt idx="3">
                  <c:v>25648</c:v>
                </c:pt>
                <c:pt idx="4">
                  <c:v>22574</c:v>
                </c:pt>
                <c:pt idx="5">
                  <c:v>24129</c:v>
                </c:pt>
                <c:pt idx="6">
                  <c:v>22447</c:v>
                </c:pt>
                <c:pt idx="7">
                  <c:v>25701</c:v>
                </c:pt>
                <c:pt idx="8">
                  <c:v>23695</c:v>
                </c:pt>
                <c:pt idx="9">
                  <c:v>25681</c:v>
                </c:pt>
                <c:pt idx="10">
                  <c:v>28261</c:v>
                </c:pt>
                <c:pt idx="11">
                  <c:v>23564</c:v>
                </c:pt>
              </c:numCache>
            </c:numRef>
          </c:val>
          <c:extLst>
            <c:ext xmlns:c16="http://schemas.microsoft.com/office/drawing/2014/chart" uri="{C3380CC4-5D6E-409C-BE32-E72D297353CC}">
              <c16:uniqueId val="{00000000-BB6F-40C5-B675-60F309A192C8}"/>
            </c:ext>
          </c:extLst>
        </c:ser>
        <c:dLbls>
          <c:showLegendKey val="0"/>
          <c:showVal val="0"/>
          <c:showCatName val="0"/>
          <c:showSerName val="0"/>
          <c:showPercent val="0"/>
          <c:showBubbleSize val="0"/>
        </c:dLbls>
        <c:gapWidth val="150"/>
        <c:overlap val="100"/>
        <c:axId val="509809360"/>
        <c:axId val="509809784"/>
      </c:barChart>
      <c:catAx>
        <c:axId val="5098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9784"/>
        <c:crosses val="autoZero"/>
        <c:auto val="1"/>
        <c:lblAlgn val="ctr"/>
        <c:lblOffset val="100"/>
        <c:noMultiLvlLbl val="0"/>
      </c:catAx>
      <c:valAx>
        <c:axId val="509809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'363340'!$C$12:$C$13</c:f>
              <c:strCache>
                <c:ptCount val="2"/>
                <c:pt idx="0">
                  <c:v>Demanda máxima       (kW)</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'363340'!$C$14:$C$25</c:f>
              <c:numCache>
                <c:formatCode>General</c:formatCode>
                <c:ptCount val="12"/>
                <c:pt idx="0">
                  <c:v>48.301000000000002</c:v>
                </c:pt>
                <c:pt idx="1">
                  <c:v>49.978000000000002</c:v>
                </c:pt>
                <c:pt idx="2">
                  <c:v>49.978000000000002</c:v>
                </c:pt>
                <c:pt idx="3">
                  <c:v>54.445999999999998</c:v>
                </c:pt>
                <c:pt idx="4">
                  <c:v>50.845999999999997</c:v>
                </c:pt>
                <c:pt idx="5">
                  <c:v>44.838000000000001</c:v>
                </c:pt>
                <c:pt idx="6">
                  <c:v>44.838000000000001</c:v>
                </c:pt>
                <c:pt idx="7">
                  <c:v>51.634</c:v>
                </c:pt>
                <c:pt idx="8">
                  <c:v>51.634</c:v>
                </c:pt>
                <c:pt idx="9">
                  <c:v>52.02</c:v>
                </c:pt>
                <c:pt idx="10">
                  <c:v>52.02</c:v>
                </c:pt>
                <c:pt idx="11">
                  <c:v>52.02</c:v>
                </c:pt>
              </c:numCache>
            </c:numRef>
          </c:val>
          <c:extLst>
            <c:ext xmlns:c16="http://schemas.microsoft.com/office/drawing/2014/chart" uri="{C3380CC4-5D6E-409C-BE32-E72D297353CC}">
              <c16:uniqueId val="{00000000-5B73-427B-A2C1-FAE7146B14AF}"/>
            </c:ext>
          </c:extLst>
        </c:ser>
        <c:dLbls>
          <c:showLegendKey val="0"/>
          <c:showVal val="0"/>
          <c:showCatName val="0"/>
          <c:showSerName val="0"/>
          <c:showPercent val="0"/>
          <c:showBubbleSize val="0"/>
        </c:dLbls>
        <c:gapWidth val="150"/>
        <c:overlap val="100"/>
        <c:axId val="509811056"/>
        <c:axId val="509811480"/>
      </c:barChart>
      <c:catAx>
        <c:axId val="50981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1480"/>
        <c:crosses val="autoZero"/>
        <c:auto val="1"/>
        <c:lblAlgn val="ctr"/>
        <c:lblOffset val="100"/>
        <c:noMultiLvlLbl val="0"/>
      </c:catAx>
      <c:valAx>
        <c:axId val="509811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55-4251-83DC-6CB76FDDF58F}"/>
            </c:ext>
          </c:extLst>
        </c:ser>
        <c:dLbls>
          <c:showLegendKey val="0"/>
          <c:showVal val="0"/>
          <c:showCatName val="0"/>
          <c:showSerName val="0"/>
          <c:showPercent val="0"/>
          <c:showBubbleSize val="0"/>
        </c:dLbls>
        <c:gapWidth val="150"/>
        <c:overlap val="100"/>
        <c:axId val="418152528"/>
        <c:axId val="418152952"/>
      </c:barChart>
      <c:catAx>
        <c:axId val="41815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52952"/>
        <c:crosses val="autoZero"/>
        <c:auto val="1"/>
        <c:lblAlgn val="ctr"/>
        <c:lblOffset val="100"/>
        <c:noMultiLvlLbl val="0"/>
      </c:catAx>
      <c:valAx>
        <c:axId val="41815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'363340'!$D$12:$D$13</c:f>
              <c:strCache>
                <c:ptCount val="2"/>
                <c:pt idx="0">
                  <c:v>Importe             (¢)</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'363340'!$D$14:$D$25</c:f>
              <c:numCache>
                <c:formatCode>"₡"#,##0;[Red]\-"₡"#,##0</c:formatCode>
                <c:ptCount val="12"/>
                <c:pt idx="0">
                  <c:v>1343247.86</c:v>
                </c:pt>
                <c:pt idx="1">
                  <c:v>1435689.94</c:v>
                </c:pt>
                <c:pt idx="2">
                  <c:v>1499950.4</c:v>
                </c:pt>
                <c:pt idx="3">
                  <c:v>1483142.26</c:v>
                </c:pt>
                <c:pt idx="4">
                  <c:v>1330493.43</c:v>
                </c:pt>
                <c:pt idx="5">
                  <c:v>1362107.66</c:v>
                </c:pt>
                <c:pt idx="6" formatCode="&quot;₡&quot;#,##0">
                  <c:v>1332139.52</c:v>
                </c:pt>
                <c:pt idx="7" formatCode="&quot;₡&quot;#,##0">
                  <c:v>1556916.27</c:v>
                </c:pt>
                <c:pt idx="8" formatCode="&quot;₡&quot;#,##0">
                  <c:v>1462311.67</c:v>
                </c:pt>
                <c:pt idx="9" formatCode="&quot;₡&quot;#,##0">
                  <c:v>1492856</c:v>
                </c:pt>
                <c:pt idx="10" formatCode="&quot;₡&quot;#,##0">
                  <c:v>1562420</c:v>
                </c:pt>
                <c:pt idx="11" formatCode="&quot;₡&quot;#,##0">
                  <c:v>1356365.41</c:v>
                </c:pt>
              </c:numCache>
            </c:numRef>
          </c:val>
          <c:extLst>
            <c:ext xmlns:c16="http://schemas.microsoft.com/office/drawing/2014/chart" uri="{C3380CC4-5D6E-409C-BE32-E72D297353CC}">
              <c16:uniqueId val="{00000000-C2BB-4A63-86AB-18170F4AFD0C}"/>
            </c:ext>
          </c:extLst>
        </c:ser>
        <c:dLbls>
          <c:showLegendKey val="0"/>
          <c:showVal val="0"/>
          <c:showCatName val="0"/>
          <c:showSerName val="0"/>
          <c:showPercent val="0"/>
          <c:showBubbleSize val="0"/>
        </c:dLbls>
        <c:gapWidth val="150"/>
        <c:overlap val="100"/>
        <c:axId val="509812328"/>
        <c:axId val="509812752"/>
      </c:barChart>
      <c:catAx>
        <c:axId val="509812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2752"/>
        <c:crosses val="autoZero"/>
        <c:auto val="1"/>
        <c:lblAlgn val="ctr"/>
        <c:lblOffset val="100"/>
        <c:noMultiLvlLbl val="0"/>
      </c:catAx>
      <c:valAx>
        <c:axId val="50981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2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'363340'!$G$13</c:f>
              <c:strCache>
                <c:ptCount val="1"/>
                <c:pt idx="0">
                  <c:v>Consumo de energía eléctrica por  empleado (kWh /Nº empleados)</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'363340'!$G$14:$G$25</c:f>
              <c:numCache>
                <c:formatCode>0.00</c:formatCode>
                <c:ptCount val="12"/>
                <c:pt idx="0">
                  <c:v>2.8105309059195465</c:v>
                </c:pt>
                <c:pt idx="1">
                  <c:v>2.7796794941676661</c:v>
                </c:pt>
                <c:pt idx="2">
                  <c:v>2.9386242232639268</c:v>
                </c:pt>
                <c:pt idx="3">
                  <c:v>2.796031832552055</c:v>
                </c:pt>
                <c:pt idx="4">
                  <c:v>2.4609179112613102</c:v>
                </c:pt>
                <c:pt idx="5">
                  <c:v>2.6304371525128092</c:v>
                </c:pt>
                <c:pt idx="6">
                  <c:v>2.4470729314291946</c:v>
                </c:pt>
                <c:pt idx="7">
                  <c:v>2.8018096587812056</c:v>
                </c:pt>
                <c:pt idx="8">
                  <c:v>2.5831243867873104</c:v>
                </c:pt>
                <c:pt idx="9">
                  <c:v>2.7996293469966207</c:v>
                </c:pt>
                <c:pt idx="10">
                  <c:v>3.0808895672081107</c:v>
                </c:pt>
                <c:pt idx="11">
                  <c:v>2.5688433445982777</c:v>
                </c:pt>
              </c:numCache>
            </c:numRef>
          </c:val>
          <c:extLst>
            <c:ext xmlns:c16="http://schemas.microsoft.com/office/drawing/2014/chart" uri="{C3380CC4-5D6E-409C-BE32-E72D297353CC}">
              <c16:uniqueId val="{00000000-02CC-47F4-882F-14EE0EEABD3B}"/>
            </c:ext>
          </c:extLst>
        </c:ser>
        <c:dLbls>
          <c:showLegendKey val="0"/>
          <c:showVal val="0"/>
          <c:showCatName val="0"/>
          <c:showSerName val="0"/>
          <c:showPercent val="0"/>
          <c:showBubbleSize val="0"/>
        </c:dLbls>
        <c:gapWidth val="150"/>
        <c:overlap val="100"/>
        <c:axId val="509813600"/>
        <c:axId val="509814024"/>
      </c:barChart>
      <c:catAx>
        <c:axId val="509813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4024"/>
        <c:crosses val="autoZero"/>
        <c:auto val="1"/>
        <c:lblAlgn val="ctr"/>
        <c:lblOffset val="100"/>
        <c:noMultiLvlLbl val="0"/>
      </c:catAx>
      <c:valAx>
        <c:axId val="509814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3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'363340'!$H$13</c:f>
              <c:strCache>
                <c:ptCount val="1"/>
                <c:pt idx="0">
                  <c:v>Consumo de energía eléctrica por área física        (kWh/ m2)</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C7A-4024-9191-EC78B3513170}"/>
            </c:ext>
          </c:extLst>
        </c:ser>
        <c:dLbls>
          <c:showLegendKey val="0"/>
          <c:showVal val="0"/>
          <c:showCatName val="0"/>
          <c:showSerName val="0"/>
          <c:showPercent val="0"/>
          <c:showBubbleSize val="0"/>
        </c:dLbls>
        <c:gapWidth val="150"/>
        <c:overlap val="100"/>
        <c:axId val="509814872"/>
        <c:axId val="509815296"/>
      </c:barChart>
      <c:catAx>
        <c:axId val="50981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5296"/>
        <c:crosses val="autoZero"/>
        <c:auto val="1"/>
        <c:lblAlgn val="ctr"/>
        <c:lblOffset val="100"/>
        <c:noMultiLvlLbl val="0"/>
      </c:catAx>
      <c:valAx>
        <c:axId val="5098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'363339'!$B$12:$B$13</c:f>
              <c:strCache>
                <c:ptCount val="2"/>
                <c:pt idx="0">
                  <c:v>Energía     (kWh)</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'363339'!$B$14:$B$25</c:f>
              <c:numCache>
                <c:formatCode>General</c:formatCode>
                <c:ptCount val="12"/>
                <c:pt idx="0">
                  <c:v>9540</c:v>
                </c:pt>
                <c:pt idx="1">
                  <c:v>15780</c:v>
                </c:pt>
                <c:pt idx="2">
                  <c:v>23280</c:v>
                </c:pt>
                <c:pt idx="3">
                  <c:v>18180</c:v>
                </c:pt>
                <c:pt idx="4">
                  <c:v>18960</c:v>
                </c:pt>
                <c:pt idx="5">
                  <c:v>19500</c:v>
                </c:pt>
                <c:pt idx="6">
                  <c:v>7440</c:v>
                </c:pt>
                <c:pt idx="7">
                  <c:v>19320</c:v>
                </c:pt>
                <c:pt idx="8">
                  <c:v>18540</c:v>
                </c:pt>
                <c:pt idx="9">
                  <c:v>18720</c:v>
                </c:pt>
                <c:pt idx="10">
                  <c:v>21720</c:v>
                </c:pt>
                <c:pt idx="11">
                  <c:v>10740</c:v>
                </c:pt>
              </c:numCache>
            </c:numRef>
          </c:val>
          <c:extLst>
            <c:ext xmlns:c16="http://schemas.microsoft.com/office/drawing/2014/chart" uri="{C3380CC4-5D6E-409C-BE32-E72D297353CC}">
              <c16:uniqueId val="{00000000-195D-449B-9DEA-157E33A39425}"/>
            </c:ext>
          </c:extLst>
        </c:ser>
        <c:dLbls>
          <c:showLegendKey val="0"/>
          <c:showVal val="0"/>
          <c:showCatName val="0"/>
          <c:showSerName val="0"/>
          <c:showPercent val="0"/>
          <c:showBubbleSize val="0"/>
        </c:dLbls>
        <c:gapWidth val="150"/>
        <c:overlap val="100"/>
        <c:axId val="509817416"/>
        <c:axId val="509817840"/>
      </c:barChart>
      <c:catAx>
        <c:axId val="509817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7840"/>
        <c:crosses val="autoZero"/>
        <c:auto val="1"/>
        <c:lblAlgn val="ctr"/>
        <c:lblOffset val="100"/>
        <c:noMultiLvlLbl val="0"/>
      </c:catAx>
      <c:valAx>
        <c:axId val="50981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7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'363339'!$C$12:$C$13</c:f>
              <c:strCache>
                <c:ptCount val="2"/>
                <c:pt idx="0">
                  <c:v>Demanda máxima       (kW)</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'363339'!$C$14:$C$25</c:f>
              <c:numCache>
                <c:formatCode>General</c:formatCode>
                <c:ptCount val="12"/>
                <c:pt idx="0">
                  <c:v>39</c:v>
                </c:pt>
                <c:pt idx="1">
                  <c:v>76.260000000000005</c:v>
                </c:pt>
                <c:pt idx="2">
                  <c:v>85.32</c:v>
                </c:pt>
                <c:pt idx="3">
                  <c:v>79.98</c:v>
                </c:pt>
                <c:pt idx="4">
                  <c:v>76.44</c:v>
                </c:pt>
                <c:pt idx="5">
                  <c:v>72.78</c:v>
                </c:pt>
                <c:pt idx="6">
                  <c:v>33.299999999999997</c:v>
                </c:pt>
                <c:pt idx="7">
                  <c:v>67.739999999999995</c:v>
                </c:pt>
                <c:pt idx="8">
                  <c:v>72.36</c:v>
                </c:pt>
                <c:pt idx="9">
                  <c:v>68.52</c:v>
                </c:pt>
                <c:pt idx="10">
                  <c:v>73.92</c:v>
                </c:pt>
                <c:pt idx="11">
                  <c:v>54.24</c:v>
                </c:pt>
              </c:numCache>
            </c:numRef>
          </c:val>
          <c:extLst>
            <c:ext xmlns:c16="http://schemas.microsoft.com/office/drawing/2014/chart" uri="{C3380CC4-5D6E-409C-BE32-E72D297353CC}">
              <c16:uniqueId val="{00000000-1DE4-4948-ACE5-BE42F5FD9D9B}"/>
            </c:ext>
          </c:extLst>
        </c:ser>
        <c:dLbls>
          <c:showLegendKey val="0"/>
          <c:showVal val="0"/>
          <c:showCatName val="0"/>
          <c:showSerName val="0"/>
          <c:showPercent val="0"/>
          <c:showBubbleSize val="0"/>
        </c:dLbls>
        <c:gapWidth val="150"/>
        <c:overlap val="100"/>
        <c:axId val="509818688"/>
        <c:axId val="509819112"/>
      </c:barChart>
      <c:catAx>
        <c:axId val="50981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9112"/>
        <c:crosses val="autoZero"/>
        <c:auto val="1"/>
        <c:lblAlgn val="ctr"/>
        <c:lblOffset val="100"/>
        <c:noMultiLvlLbl val="0"/>
      </c:catAx>
      <c:valAx>
        <c:axId val="50981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'363339'!$D$12:$D$13</c:f>
              <c:strCache>
                <c:ptCount val="2"/>
                <c:pt idx="0">
                  <c:v>Importe             (¢)</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620342.89</c:v>
                </c:pt>
                <c:pt idx="1">
                  <c:v>1170736.3799999999</c:v>
                </c:pt>
                <c:pt idx="2">
                  <c:v>1557608.77</c:v>
                </c:pt>
                <c:pt idx="3">
                  <c:v>1311206.29</c:v>
                </c:pt>
                <c:pt idx="4">
                  <c:v>1330333.3999999999</c:v>
                </c:pt>
                <c:pt idx="5">
                  <c:v>1331392.6299999999</c:v>
                </c:pt>
                <c:pt idx="6" formatCode="&quot;₡&quot;#,##0">
                  <c:v>562705.12</c:v>
                </c:pt>
                <c:pt idx="7" formatCode="&quot;₡&quot;#,##0">
                  <c:v>1363135.55</c:v>
                </c:pt>
                <c:pt idx="8" formatCode="&quot;₡&quot;#,##0">
                  <c:v>1357086.8</c:v>
                </c:pt>
                <c:pt idx="9" formatCode="&quot;₡&quot;#,##0">
                  <c:v>1283420.3600000001</c:v>
                </c:pt>
                <c:pt idx="10" formatCode="&quot;₡&quot;#,##0">
                  <c:v>1412778.2</c:v>
                </c:pt>
                <c:pt idx="11" formatCode="&quot;₡&quot;#,##0">
                  <c:v>807500.33</c:v>
                </c:pt>
              </c:numCache>
            </c:numRef>
          </c:val>
          <c:extLst>
            <c:ext xmlns:c16="http://schemas.microsoft.com/office/drawing/2014/chart" uri="{C3380CC4-5D6E-409C-BE32-E72D297353CC}">
              <c16:uniqueId val="{00000000-F465-46EA-8141-6A780F09BC69}"/>
            </c:ext>
          </c:extLst>
        </c:ser>
        <c:dLbls>
          <c:showLegendKey val="0"/>
          <c:showVal val="0"/>
          <c:showCatName val="0"/>
          <c:showSerName val="0"/>
          <c:showPercent val="0"/>
          <c:showBubbleSize val="0"/>
        </c:dLbls>
        <c:gapWidth val="150"/>
        <c:overlap val="100"/>
        <c:axId val="509819960"/>
        <c:axId val="509820384"/>
      </c:barChart>
      <c:catAx>
        <c:axId val="50981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20384"/>
        <c:crosses val="autoZero"/>
        <c:auto val="1"/>
        <c:lblAlgn val="ctr"/>
        <c:lblOffset val="100"/>
        <c:noMultiLvlLbl val="0"/>
      </c:catAx>
      <c:valAx>
        <c:axId val="509820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'363339'!$G$13</c:f>
              <c:strCache>
                <c:ptCount val="1"/>
                <c:pt idx="0">
                  <c:v>Consumo de energía eléctrica por  empleado (kWh /Nº empleados)</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1.0400087212471383</c:v>
                </c:pt>
                <c:pt idx="1">
                  <c:v>1.7202659980377193</c:v>
                </c:pt>
                <c:pt idx="2">
                  <c:v>2.5378829172571677</c:v>
                </c:pt>
                <c:pt idx="3">
                  <c:v>1.9819034121879429</c:v>
                </c:pt>
                <c:pt idx="4">
                  <c:v>2.0669355717867655</c:v>
                </c:pt>
                <c:pt idx="5">
                  <c:v>145.02707947236453</c:v>
                </c:pt>
                <c:pt idx="6">
                  <c:v>0.8110759838656928</c:v>
                </c:pt>
                <c:pt idx="7">
                  <c:v>2.1061811839092992</c:v>
                </c:pt>
                <c:pt idx="8">
                  <c:v>2.0211490243104766</c:v>
                </c:pt>
                <c:pt idx="9">
                  <c:v>2.0407718303717433</c:v>
                </c:pt>
                <c:pt idx="10">
                  <c:v>2.3678185980595226</c:v>
                </c:pt>
                <c:pt idx="11">
                  <c:v>1.1708274283222502</c:v>
                </c:pt>
              </c:numCache>
            </c:numRef>
          </c:val>
          <c:extLst>
            <c:ext xmlns:c16="http://schemas.microsoft.com/office/drawing/2014/chart" uri="{C3380CC4-5D6E-409C-BE32-E72D297353CC}">
              <c16:uniqueId val="{00000000-939B-45AE-B691-F056CAE24ED6}"/>
            </c:ext>
          </c:extLst>
        </c:ser>
        <c:dLbls>
          <c:showLegendKey val="0"/>
          <c:showVal val="0"/>
          <c:showCatName val="0"/>
          <c:showSerName val="0"/>
          <c:showPercent val="0"/>
          <c:showBubbleSize val="0"/>
        </c:dLbls>
        <c:gapWidth val="150"/>
        <c:overlap val="100"/>
        <c:axId val="513322624"/>
        <c:axId val="513323048"/>
      </c:barChart>
      <c:catAx>
        <c:axId val="51332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3048"/>
        <c:crosses val="autoZero"/>
        <c:auto val="1"/>
        <c:lblAlgn val="ctr"/>
        <c:lblOffset val="100"/>
        <c:noMultiLvlLbl val="0"/>
      </c:catAx>
      <c:valAx>
        <c:axId val="513323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'363339'!$H$13</c:f>
              <c:strCache>
                <c:ptCount val="1"/>
                <c:pt idx="0">
                  <c:v>Consumo de energía eléctrica por área física        (kWh/ m2)</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26-44B0-B875-21D03C791466}"/>
            </c:ext>
          </c:extLst>
        </c:ser>
        <c:dLbls>
          <c:showLegendKey val="0"/>
          <c:showVal val="0"/>
          <c:showCatName val="0"/>
          <c:showSerName val="0"/>
          <c:showPercent val="0"/>
          <c:showBubbleSize val="0"/>
        </c:dLbls>
        <c:gapWidth val="150"/>
        <c:overlap val="100"/>
        <c:axId val="513323896"/>
        <c:axId val="513324320"/>
      </c:barChart>
      <c:catAx>
        <c:axId val="513323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4320"/>
        <c:crosses val="autoZero"/>
        <c:auto val="1"/>
        <c:lblAlgn val="ctr"/>
        <c:lblOffset val="100"/>
        <c:noMultiLvlLbl val="0"/>
      </c:catAx>
      <c:valAx>
        <c:axId val="5133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3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'363337'!$B$12:$B$13</c:f>
              <c:strCache>
                <c:ptCount val="2"/>
                <c:pt idx="0">
                  <c:v>Energía     (kWh)</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1143</c:v>
                </c:pt>
                <c:pt idx="1">
                  <c:v>1332</c:v>
                </c:pt>
                <c:pt idx="2">
                  <c:v>1898</c:v>
                </c:pt>
                <c:pt idx="3">
                  <c:v>1705</c:v>
                </c:pt>
                <c:pt idx="4">
                  <c:v>2111</c:v>
                </c:pt>
                <c:pt idx="5">
                  <c:v>2331</c:v>
                </c:pt>
                <c:pt idx="6">
                  <c:v>1705</c:v>
                </c:pt>
                <c:pt idx="7">
                  <c:v>2408</c:v>
                </c:pt>
                <c:pt idx="8">
                  <c:v>3011</c:v>
                </c:pt>
                <c:pt idx="9">
                  <c:v>2299</c:v>
                </c:pt>
                <c:pt idx="10">
                  <c:v>1661</c:v>
                </c:pt>
                <c:pt idx="11">
                  <c:v>1435</c:v>
                </c:pt>
              </c:numCache>
            </c:numRef>
          </c:val>
          <c:extLst>
            <c:ext xmlns:c16="http://schemas.microsoft.com/office/drawing/2014/chart" uri="{C3380CC4-5D6E-409C-BE32-E72D297353CC}">
              <c16:uniqueId val="{00000000-7A5F-4FE8-9DDC-41C3A49B616D}"/>
            </c:ext>
          </c:extLst>
        </c:ser>
        <c:dLbls>
          <c:showLegendKey val="0"/>
          <c:showVal val="0"/>
          <c:showCatName val="0"/>
          <c:showSerName val="0"/>
          <c:showPercent val="0"/>
          <c:showBubbleSize val="0"/>
        </c:dLbls>
        <c:gapWidth val="150"/>
        <c:overlap val="100"/>
        <c:axId val="513326440"/>
        <c:axId val="513326864"/>
      </c:barChart>
      <c:catAx>
        <c:axId val="513326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6864"/>
        <c:crosses val="autoZero"/>
        <c:auto val="1"/>
        <c:lblAlgn val="ctr"/>
        <c:lblOffset val="100"/>
        <c:noMultiLvlLbl val="0"/>
      </c:catAx>
      <c:valAx>
        <c:axId val="513326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6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'363337'!$C$12:$C$13</c:f>
              <c:strCache>
                <c:ptCount val="2"/>
                <c:pt idx="0">
                  <c:v>Demanda máxima       (kW)</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5C6-4343-9B3C-BFAC318CB803}"/>
            </c:ext>
          </c:extLst>
        </c:ser>
        <c:dLbls>
          <c:showLegendKey val="0"/>
          <c:showVal val="0"/>
          <c:showCatName val="0"/>
          <c:showSerName val="0"/>
          <c:showPercent val="0"/>
          <c:showBubbleSize val="0"/>
        </c:dLbls>
        <c:gapWidth val="150"/>
        <c:overlap val="100"/>
        <c:axId val="513327712"/>
        <c:axId val="513328136"/>
      </c:barChart>
      <c:catAx>
        <c:axId val="51332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8136"/>
        <c:crosses val="autoZero"/>
        <c:auto val="1"/>
        <c:lblAlgn val="ctr"/>
        <c:lblOffset val="100"/>
        <c:noMultiLvlLbl val="0"/>
      </c:catAx>
      <c:valAx>
        <c:axId val="513328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"₡"#,##0.00;[Red]\-"₡"#,##0.00</c:formatCode>
                <c:ptCount val="12"/>
                <c:pt idx="0">
                  <c:v>7384</c:v>
                </c:pt>
                <c:pt idx="1">
                  <c:v>8827</c:v>
                </c:pt>
                <c:pt idx="2">
                  <c:v>9054</c:v>
                </c:pt>
                <c:pt idx="3">
                  <c:v>20558</c:v>
                </c:pt>
                <c:pt idx="4">
                  <c:v>16757</c:v>
                </c:pt>
                <c:pt idx="5">
                  <c:v>19205</c:v>
                </c:pt>
                <c:pt idx="6">
                  <c:v>15062</c:v>
                </c:pt>
                <c:pt idx="7">
                  <c:v>17202</c:v>
                </c:pt>
                <c:pt idx="8">
                  <c:v>15910</c:v>
                </c:pt>
                <c:pt idx="9" formatCode="&quot;₡&quot;#,##0">
                  <c:v>15443</c:v>
                </c:pt>
                <c:pt idx="10" formatCode="&quot;₡&quot;#,##0">
                  <c:v>12687</c:v>
                </c:pt>
                <c:pt idx="11" formatCode="&quot;₡&quot;#,##0">
                  <c:v>19471</c:v>
                </c:pt>
              </c:numCache>
            </c:numRef>
          </c:val>
          <c:extLst>
            <c:ext xmlns:c16="http://schemas.microsoft.com/office/drawing/2014/chart" uri="{C3380CC4-5D6E-409C-BE32-E72D297353CC}">
              <c16:uniqueId val="{00000000-4202-4849-AABB-0BFD62EEACCF}"/>
            </c:ext>
          </c:extLst>
        </c:ser>
        <c:dLbls>
          <c:showLegendKey val="0"/>
          <c:showVal val="0"/>
          <c:showCatName val="0"/>
          <c:showSerName val="0"/>
          <c:showPercent val="0"/>
          <c:showBubbleSize val="0"/>
        </c:dLbls>
        <c:gapWidth val="150"/>
        <c:overlap val="100"/>
        <c:axId val="418181784"/>
        <c:axId val="418185176"/>
      </c:barChart>
      <c:catAx>
        <c:axId val="41818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85176"/>
        <c:crosses val="autoZero"/>
        <c:auto val="1"/>
        <c:lblAlgn val="ctr"/>
        <c:lblOffset val="100"/>
        <c:noMultiLvlLbl val="0"/>
      </c:catAx>
      <c:valAx>
        <c:axId val="418185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00;[Red]\-&quot;₡&quot;#,##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8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76725</c:v>
                </c:pt>
                <c:pt idx="1">
                  <c:v>100495</c:v>
                </c:pt>
                <c:pt idx="2">
                  <c:v>143017</c:v>
                </c:pt>
                <c:pt idx="3">
                  <c:v>129342</c:v>
                </c:pt>
                <c:pt idx="4">
                  <c:v>161074</c:v>
                </c:pt>
                <c:pt idx="5">
                  <c:v>177634</c:v>
                </c:pt>
                <c:pt idx="6" formatCode="&quot;₡&quot;#,##0">
                  <c:v>133753</c:v>
                </c:pt>
                <c:pt idx="7" formatCode="&quot;₡&quot;#,##0">
                  <c:v>193613</c:v>
                </c:pt>
                <c:pt idx="8" formatCode="&quot;₡&quot;#,##0">
                  <c:v>241524</c:v>
                </c:pt>
                <c:pt idx="9" formatCode="&quot;₡&quot;#,##0">
                  <c:v>179525</c:v>
                </c:pt>
                <c:pt idx="10" formatCode="&quot;₡&quot;#,##0">
                  <c:v>124693</c:v>
                </c:pt>
                <c:pt idx="11" formatCode="&quot;₡&quot;#,##0">
                  <c:v>107727</c:v>
                </c:pt>
              </c:numCache>
            </c:numRef>
          </c:val>
          <c:extLst>
            <c:ext xmlns:c16="http://schemas.microsoft.com/office/drawing/2014/chart" uri="{C3380CC4-5D6E-409C-BE32-E72D297353CC}">
              <c16:uniqueId val="{00000000-81DC-4F04-949C-D8E5D64609CF}"/>
            </c:ext>
          </c:extLst>
        </c:ser>
        <c:dLbls>
          <c:showLegendKey val="0"/>
          <c:showVal val="0"/>
          <c:showCatName val="0"/>
          <c:showSerName val="0"/>
          <c:showPercent val="0"/>
          <c:showBubbleSize val="0"/>
        </c:dLbls>
        <c:gapWidth val="150"/>
        <c:overlap val="100"/>
        <c:axId val="513328984"/>
        <c:axId val="513329408"/>
      </c:barChart>
      <c:catAx>
        <c:axId val="51332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9408"/>
        <c:crosses val="autoZero"/>
        <c:auto val="1"/>
        <c:lblAlgn val="ctr"/>
        <c:lblOffset val="100"/>
        <c:noMultiLvlLbl val="0"/>
      </c:catAx>
      <c:valAx>
        <c:axId val="51332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0.12460481848904394</c:v>
                </c:pt>
                <c:pt idx="1">
                  <c:v>0.14520876485337403</c:v>
                </c:pt>
                <c:pt idx="2">
                  <c:v>0.20691158835713508</c:v>
                </c:pt>
                <c:pt idx="3">
                  <c:v>0.18587157963588793</c:v>
                </c:pt>
                <c:pt idx="4">
                  <c:v>0.23013190886296742</c:v>
                </c:pt>
                <c:pt idx="5">
                  <c:v>0.25411533849340456</c:v>
                </c:pt>
                <c:pt idx="6">
                  <c:v>0.18587157963588793</c:v>
                </c:pt>
                <c:pt idx="7">
                  <c:v>0.26250953886405753</c:v>
                </c:pt>
                <c:pt idx="8">
                  <c:v>0.32824593916930123</c:v>
                </c:pt>
                <c:pt idx="9">
                  <c:v>0.25062683963806826</c:v>
                </c:pt>
                <c:pt idx="10">
                  <c:v>0.18107489370980051</c:v>
                </c:pt>
                <c:pt idx="11">
                  <c:v>0.15643737054398779</c:v>
                </c:pt>
              </c:numCache>
            </c:numRef>
          </c:val>
          <c:extLst>
            <c:ext xmlns:c16="http://schemas.microsoft.com/office/drawing/2014/chart" uri="{C3380CC4-5D6E-409C-BE32-E72D297353CC}">
              <c16:uniqueId val="{00000000-2D22-4B20-86F6-AAE64FA9EEF4}"/>
            </c:ext>
          </c:extLst>
        </c:ser>
        <c:dLbls>
          <c:showLegendKey val="0"/>
          <c:showVal val="0"/>
          <c:showCatName val="0"/>
          <c:showSerName val="0"/>
          <c:showPercent val="0"/>
          <c:showBubbleSize val="0"/>
        </c:dLbls>
        <c:gapWidth val="150"/>
        <c:overlap val="100"/>
        <c:axId val="513330256"/>
        <c:axId val="513330680"/>
      </c:barChart>
      <c:catAx>
        <c:axId val="51333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0680"/>
        <c:crosses val="autoZero"/>
        <c:auto val="1"/>
        <c:lblAlgn val="ctr"/>
        <c:lblOffset val="100"/>
        <c:noMultiLvlLbl val="0"/>
      </c:catAx>
      <c:valAx>
        <c:axId val="51333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B1-49E3-A1EE-9705321612F0}"/>
            </c:ext>
          </c:extLst>
        </c:ser>
        <c:dLbls>
          <c:showLegendKey val="0"/>
          <c:showVal val="0"/>
          <c:showCatName val="0"/>
          <c:showSerName val="0"/>
          <c:showPercent val="0"/>
          <c:showBubbleSize val="0"/>
        </c:dLbls>
        <c:gapWidth val="150"/>
        <c:overlap val="100"/>
        <c:axId val="513331528"/>
        <c:axId val="513331952"/>
      </c:barChart>
      <c:catAx>
        <c:axId val="51333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1952"/>
        <c:crosses val="autoZero"/>
        <c:auto val="1"/>
        <c:lblAlgn val="ctr"/>
        <c:lblOffset val="100"/>
        <c:noMultiLvlLbl val="0"/>
      </c:catAx>
      <c:valAx>
        <c:axId val="5133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2636</c:v>
                </c:pt>
                <c:pt idx="1">
                  <c:v>3397</c:v>
                </c:pt>
                <c:pt idx="2">
                  <c:v>4405</c:v>
                </c:pt>
                <c:pt idx="3">
                  <c:v>4122</c:v>
                </c:pt>
                <c:pt idx="4">
                  <c:v>4622</c:v>
                </c:pt>
                <c:pt idx="5">
                  <c:v>4906</c:v>
                </c:pt>
                <c:pt idx="6">
                  <c:v>3871</c:v>
                </c:pt>
                <c:pt idx="7">
                  <c:v>4699</c:v>
                </c:pt>
                <c:pt idx="8">
                  <c:v>5988</c:v>
                </c:pt>
                <c:pt idx="9">
                  <c:v>5904</c:v>
                </c:pt>
                <c:pt idx="10">
                  <c:v>3607</c:v>
                </c:pt>
                <c:pt idx="11">
                  <c:v>1561</c:v>
                </c:pt>
              </c:numCache>
            </c:numRef>
          </c:val>
          <c:extLst>
            <c:ext xmlns:c16="http://schemas.microsoft.com/office/drawing/2014/chart" uri="{C3380CC4-5D6E-409C-BE32-E72D297353CC}">
              <c16:uniqueId val="{00000000-A662-46F6-B6B2-042CF8771EB4}"/>
            </c:ext>
          </c:extLst>
        </c:ser>
        <c:dLbls>
          <c:showLegendKey val="0"/>
          <c:showVal val="0"/>
          <c:showCatName val="0"/>
          <c:showSerName val="0"/>
          <c:showPercent val="0"/>
          <c:showBubbleSize val="0"/>
        </c:dLbls>
        <c:gapWidth val="150"/>
        <c:overlap val="100"/>
        <c:axId val="513334072"/>
        <c:axId val="513334496"/>
      </c:barChart>
      <c:catAx>
        <c:axId val="51333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4496"/>
        <c:crosses val="autoZero"/>
        <c:auto val="1"/>
        <c:lblAlgn val="ctr"/>
        <c:lblOffset val="100"/>
        <c:noMultiLvlLbl val="0"/>
      </c:catAx>
      <c:valAx>
        <c:axId val="51333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pt idx="0">
                  <c:v>9.9499999999999993</c:v>
                </c:pt>
                <c:pt idx="1">
                  <c:v>24.494</c:v>
                </c:pt>
                <c:pt idx="2">
                  <c:v>25.405000000000001</c:v>
                </c:pt>
                <c:pt idx="3">
                  <c:v>27.244</c:v>
                </c:pt>
                <c:pt idx="4">
                  <c:v>28.692</c:v>
                </c:pt>
                <c:pt idx="5">
                  <c:v>18.068000000000001</c:v>
                </c:pt>
                <c:pt idx="6">
                  <c:v>13.250999999999999</c:v>
                </c:pt>
                <c:pt idx="7">
                  <c:v>28.158999999999999</c:v>
                </c:pt>
                <c:pt idx="8">
                  <c:v>30.585000000000001</c:v>
                </c:pt>
                <c:pt idx="9">
                  <c:v>30.83</c:v>
                </c:pt>
                <c:pt idx="10">
                  <c:v>25.506</c:v>
                </c:pt>
                <c:pt idx="11">
                  <c:v>10.09</c:v>
                </c:pt>
              </c:numCache>
            </c:numRef>
          </c:val>
          <c:extLst>
            <c:ext xmlns:c16="http://schemas.microsoft.com/office/drawing/2014/chart" uri="{C3380CC4-5D6E-409C-BE32-E72D297353CC}">
              <c16:uniqueId val="{00000000-33C9-4FFB-8EA3-191F43211F55}"/>
            </c:ext>
          </c:extLst>
        </c:ser>
        <c:dLbls>
          <c:showLegendKey val="0"/>
          <c:showVal val="0"/>
          <c:showCatName val="0"/>
          <c:showSerName val="0"/>
          <c:showPercent val="0"/>
          <c:showBubbleSize val="0"/>
        </c:dLbls>
        <c:gapWidth val="150"/>
        <c:overlap val="100"/>
        <c:axId val="513335344"/>
        <c:axId val="513335768"/>
      </c:barChart>
      <c:catAx>
        <c:axId val="51333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5768"/>
        <c:crosses val="autoZero"/>
        <c:auto val="1"/>
        <c:lblAlgn val="ctr"/>
        <c:lblOffset val="100"/>
        <c:noMultiLvlLbl val="0"/>
      </c:catAx>
      <c:valAx>
        <c:axId val="51333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181542.41</c:v>
                </c:pt>
                <c:pt idx="1">
                  <c:v>303200.25</c:v>
                </c:pt>
                <c:pt idx="2">
                  <c:v>353289.8</c:v>
                </c:pt>
                <c:pt idx="3">
                  <c:v>355385.48</c:v>
                </c:pt>
                <c:pt idx="4">
                  <c:v>388648.02</c:v>
                </c:pt>
                <c:pt idx="5">
                  <c:v>334369.49</c:v>
                </c:pt>
                <c:pt idx="6" formatCode="&quot;₡&quot;#,##0">
                  <c:v>266805.92</c:v>
                </c:pt>
                <c:pt idx="7" formatCode="&quot;₡&quot;#,##0">
                  <c:v>410267.08</c:v>
                </c:pt>
                <c:pt idx="8" formatCode="&quot;₡&quot;#,##0">
                  <c:v>487197.46</c:v>
                </c:pt>
                <c:pt idx="9" formatCode="&quot;₡&quot;#,##0">
                  <c:v>464349.03</c:v>
                </c:pt>
                <c:pt idx="10" formatCode="&quot;₡&quot;#,##0">
                  <c:v>317048.46000000002</c:v>
                </c:pt>
                <c:pt idx="11" formatCode="&quot;₡&quot;#,##0">
                  <c:v>190579.74</c:v>
                </c:pt>
              </c:numCache>
            </c:numRef>
          </c:val>
          <c:extLst>
            <c:ext xmlns:c16="http://schemas.microsoft.com/office/drawing/2014/chart" uri="{C3380CC4-5D6E-409C-BE32-E72D297353CC}">
              <c16:uniqueId val="{00000000-E3AC-409D-9356-F2692C1CF050}"/>
            </c:ext>
          </c:extLst>
        </c:ser>
        <c:dLbls>
          <c:showLegendKey val="0"/>
          <c:showVal val="0"/>
          <c:showCatName val="0"/>
          <c:showSerName val="0"/>
          <c:showPercent val="0"/>
          <c:showBubbleSize val="0"/>
        </c:dLbls>
        <c:gapWidth val="150"/>
        <c:overlap val="100"/>
        <c:axId val="513336616"/>
        <c:axId val="513337040"/>
      </c:barChart>
      <c:catAx>
        <c:axId val="51333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7040"/>
        <c:crosses val="autoZero"/>
        <c:auto val="1"/>
        <c:lblAlgn val="ctr"/>
        <c:lblOffset val="100"/>
        <c:noMultiLvlLbl val="0"/>
      </c:catAx>
      <c:valAx>
        <c:axId val="51333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0.28736509320832881</c:v>
                </c:pt>
                <c:pt idx="1">
                  <c:v>0.37032595661179546</c:v>
                </c:pt>
                <c:pt idx="2">
                  <c:v>0.48021367055488934</c:v>
                </c:pt>
                <c:pt idx="3">
                  <c:v>0.44936225880300884</c:v>
                </c:pt>
                <c:pt idx="4">
                  <c:v>0.50387005341763869</c:v>
                </c:pt>
                <c:pt idx="5">
                  <c:v>0.53483048075874851</c:v>
                </c:pt>
                <c:pt idx="6">
                  <c:v>0.42199934590646465</c:v>
                </c:pt>
                <c:pt idx="7">
                  <c:v>0.51226425378829177</c:v>
                </c:pt>
                <c:pt idx="8">
                  <c:v>0.65278534830480761</c:v>
                </c:pt>
                <c:pt idx="9">
                  <c:v>0.64362803880954977</c:v>
                </c:pt>
                <c:pt idx="10">
                  <c:v>0.39321923034994005</c:v>
                </c:pt>
                <c:pt idx="11">
                  <c:v>0.17017333478687452</c:v>
                </c:pt>
              </c:numCache>
            </c:numRef>
          </c:val>
          <c:extLst>
            <c:ext xmlns:c16="http://schemas.microsoft.com/office/drawing/2014/chart" uri="{C3380CC4-5D6E-409C-BE32-E72D297353CC}">
              <c16:uniqueId val="{00000000-10B2-4AB8-8414-1CDAF8D00E54}"/>
            </c:ext>
          </c:extLst>
        </c:ser>
        <c:dLbls>
          <c:showLegendKey val="0"/>
          <c:showVal val="0"/>
          <c:showCatName val="0"/>
          <c:showSerName val="0"/>
          <c:showPercent val="0"/>
          <c:showBubbleSize val="0"/>
        </c:dLbls>
        <c:gapWidth val="150"/>
        <c:overlap val="100"/>
        <c:axId val="513337888"/>
        <c:axId val="513338312"/>
      </c:barChart>
      <c:catAx>
        <c:axId val="51333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8312"/>
        <c:crosses val="autoZero"/>
        <c:auto val="1"/>
        <c:lblAlgn val="ctr"/>
        <c:lblOffset val="100"/>
        <c:noMultiLvlLbl val="0"/>
      </c:catAx>
      <c:valAx>
        <c:axId val="51333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B8-4C8E-990C-87F868A81C89}"/>
            </c:ext>
          </c:extLst>
        </c:ser>
        <c:dLbls>
          <c:showLegendKey val="0"/>
          <c:showVal val="0"/>
          <c:showCatName val="0"/>
          <c:showSerName val="0"/>
          <c:showPercent val="0"/>
          <c:showBubbleSize val="0"/>
        </c:dLbls>
        <c:gapWidth val="150"/>
        <c:overlap val="100"/>
        <c:axId val="513339160"/>
        <c:axId val="513339584"/>
      </c:barChart>
      <c:catAx>
        <c:axId val="51333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9584"/>
        <c:crosses val="autoZero"/>
        <c:auto val="1"/>
        <c:lblAlgn val="ctr"/>
        <c:lblOffset val="100"/>
        <c:noMultiLvlLbl val="0"/>
      </c:catAx>
      <c:valAx>
        <c:axId val="51333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125300</c:v>
                </c:pt>
                <c:pt idx="1">
                  <c:v>168700</c:v>
                </c:pt>
                <c:pt idx="2">
                  <c:v>201600</c:v>
                </c:pt>
                <c:pt idx="3">
                  <c:v>180600</c:v>
                </c:pt>
                <c:pt idx="4">
                  <c:v>186200</c:v>
                </c:pt>
                <c:pt idx="5">
                  <c:v>210700</c:v>
                </c:pt>
                <c:pt idx="6">
                  <c:v>142800</c:v>
                </c:pt>
                <c:pt idx="7">
                  <c:v>203000</c:v>
                </c:pt>
                <c:pt idx="8">
                  <c:v>199500</c:v>
                </c:pt>
                <c:pt idx="9">
                  <c:v>211400</c:v>
                </c:pt>
                <c:pt idx="10">
                  <c:v>219800</c:v>
                </c:pt>
                <c:pt idx="11">
                  <c:v>198100</c:v>
                </c:pt>
              </c:numCache>
            </c:numRef>
          </c:val>
          <c:extLst>
            <c:ext xmlns:c16="http://schemas.microsoft.com/office/drawing/2014/chart" uri="{C3380CC4-5D6E-409C-BE32-E72D297353CC}">
              <c16:uniqueId val="{00000000-447B-4B17-8CF1-E4517198AC66}"/>
            </c:ext>
          </c:extLst>
        </c:ser>
        <c:dLbls>
          <c:showLegendKey val="0"/>
          <c:showVal val="0"/>
          <c:showCatName val="0"/>
          <c:showSerName val="0"/>
          <c:showPercent val="0"/>
          <c:showBubbleSize val="0"/>
        </c:dLbls>
        <c:gapWidth val="150"/>
        <c:overlap val="100"/>
        <c:axId val="513341704"/>
        <c:axId val="513342128"/>
      </c:barChart>
      <c:catAx>
        <c:axId val="51334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128"/>
        <c:crosses val="autoZero"/>
        <c:auto val="1"/>
        <c:lblAlgn val="ctr"/>
        <c:lblOffset val="100"/>
        <c:noMultiLvlLbl val="0"/>
      </c:catAx>
      <c:valAx>
        <c:axId val="51334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pt idx="0">
                  <c:v>348.6</c:v>
                </c:pt>
                <c:pt idx="1">
                  <c:v>480.9</c:v>
                </c:pt>
                <c:pt idx="2">
                  <c:v>614.6</c:v>
                </c:pt>
                <c:pt idx="3">
                  <c:v>527.1</c:v>
                </c:pt>
                <c:pt idx="4">
                  <c:v>568.4</c:v>
                </c:pt>
                <c:pt idx="5">
                  <c:v>590.79999999999995</c:v>
                </c:pt>
                <c:pt idx="6">
                  <c:v>541.1</c:v>
                </c:pt>
                <c:pt idx="7">
                  <c:v>545.29999999999995</c:v>
                </c:pt>
                <c:pt idx="8">
                  <c:v>542.5</c:v>
                </c:pt>
                <c:pt idx="9">
                  <c:v>579.6</c:v>
                </c:pt>
                <c:pt idx="10">
                  <c:v>592.20000000000005</c:v>
                </c:pt>
                <c:pt idx="11">
                  <c:v>565.6</c:v>
                </c:pt>
              </c:numCache>
            </c:numRef>
          </c:val>
          <c:extLst>
            <c:ext xmlns:c16="http://schemas.microsoft.com/office/drawing/2014/chart" uri="{C3380CC4-5D6E-409C-BE32-E72D297353CC}">
              <c16:uniqueId val="{00000000-0CF9-4A76-B9C6-D5F699806A9E}"/>
            </c:ext>
          </c:extLst>
        </c:ser>
        <c:dLbls>
          <c:showLegendKey val="0"/>
          <c:showVal val="0"/>
          <c:showCatName val="0"/>
          <c:showSerName val="0"/>
          <c:showPercent val="0"/>
          <c:showBubbleSize val="0"/>
        </c:dLbls>
        <c:gapWidth val="150"/>
        <c:overlap val="100"/>
        <c:axId val="513342552"/>
        <c:axId val="513342976"/>
      </c:barChart>
      <c:catAx>
        <c:axId val="513342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976"/>
        <c:crosses val="autoZero"/>
        <c:auto val="1"/>
        <c:lblAlgn val="ctr"/>
        <c:lblOffset val="100"/>
        <c:noMultiLvlLbl val="0"/>
      </c:catAx>
      <c:valAx>
        <c:axId val="513342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2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1.1991714815218575E-2</c:v>
                </c:pt>
                <c:pt idx="1">
                  <c:v>1.2754823939823395E-2</c:v>
                </c:pt>
                <c:pt idx="2">
                  <c:v>1.3081870707511174E-2</c:v>
                </c:pt>
                <c:pt idx="3">
                  <c:v>2.9543224681129403E-2</c:v>
                </c:pt>
                <c:pt idx="4">
                  <c:v>2.3874414041207891E-2</c:v>
                </c:pt>
                <c:pt idx="5">
                  <c:v>2.7362912896544207E-2</c:v>
                </c:pt>
                <c:pt idx="6">
                  <c:v>2.0930993132017878E-2</c:v>
                </c:pt>
                <c:pt idx="7">
                  <c:v>2.3220320505832334E-2</c:v>
                </c:pt>
                <c:pt idx="8">
                  <c:v>2.1476071078164176E-2</c:v>
                </c:pt>
                <c:pt idx="9">
                  <c:v>2.1476071078164176E-2</c:v>
                </c:pt>
                <c:pt idx="10">
                  <c:v>1.8423634579744903E-2</c:v>
                </c:pt>
                <c:pt idx="11">
                  <c:v>5.1237326937752098E-3</c:v>
                </c:pt>
              </c:numCache>
            </c:numRef>
          </c:val>
          <c:extLst>
            <c:ext xmlns:c16="http://schemas.microsoft.com/office/drawing/2014/chart" uri="{C3380CC4-5D6E-409C-BE32-E72D297353CC}">
              <c16:uniqueId val="{00000000-33B0-45E7-9FD7-FFC2A42F6051}"/>
            </c:ext>
          </c:extLst>
        </c:ser>
        <c:dLbls>
          <c:showLegendKey val="0"/>
          <c:showVal val="0"/>
          <c:showCatName val="0"/>
          <c:showSerName val="0"/>
          <c:showPercent val="0"/>
          <c:showBubbleSize val="0"/>
        </c:dLbls>
        <c:gapWidth val="150"/>
        <c:overlap val="100"/>
        <c:axId val="489188960"/>
        <c:axId val="489189384"/>
      </c:barChart>
      <c:catAx>
        <c:axId val="489188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9384"/>
        <c:crosses val="autoZero"/>
        <c:auto val="1"/>
        <c:lblAlgn val="ctr"/>
        <c:lblOffset val="100"/>
        <c:noMultiLvlLbl val="0"/>
      </c:catAx>
      <c:valAx>
        <c:axId val="489189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8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6966080.3700000001</c:v>
                </c:pt>
                <c:pt idx="1">
                  <c:v>10063686.199999999</c:v>
                </c:pt>
                <c:pt idx="2">
                  <c:v>12244430.300000001</c:v>
                </c:pt>
                <c:pt idx="3">
                  <c:v>10935080.630000001</c:v>
                </c:pt>
                <c:pt idx="4">
                  <c:v>11483804.220000001</c:v>
                </c:pt>
                <c:pt idx="5">
                  <c:v>12644096.67</c:v>
                </c:pt>
                <c:pt idx="6" formatCode="&quot;₡&quot;#,##0">
                  <c:v>9840109.9800000004</c:v>
                </c:pt>
                <c:pt idx="7" formatCode="&quot;₡&quot;#,##0">
                  <c:v>12704034.15</c:v>
                </c:pt>
                <c:pt idx="8" formatCode="&quot;₡&quot;#,##0">
                  <c:v>12531753.050000001</c:v>
                </c:pt>
                <c:pt idx="9" formatCode="&quot;₡&quot;#,##0">
                  <c:v>12733740.34</c:v>
                </c:pt>
                <c:pt idx="10" formatCode="&quot;₡&quot;#,##0">
                  <c:v>12776213.939999999</c:v>
                </c:pt>
                <c:pt idx="11" formatCode="&quot;₡&quot;#,##0">
                  <c:v>11727171.26</c:v>
                </c:pt>
              </c:numCache>
            </c:numRef>
          </c:val>
          <c:extLst>
            <c:ext xmlns:c16="http://schemas.microsoft.com/office/drawing/2014/chart" uri="{C3380CC4-5D6E-409C-BE32-E72D297353CC}">
              <c16:uniqueId val="{00000000-ED38-4179-8211-14A7F19EFE49}"/>
            </c:ext>
          </c:extLst>
        </c:ser>
        <c:dLbls>
          <c:showLegendKey val="0"/>
          <c:showVal val="0"/>
          <c:showCatName val="0"/>
          <c:showSerName val="0"/>
          <c:showPercent val="0"/>
          <c:showBubbleSize val="0"/>
        </c:dLbls>
        <c:gapWidth val="150"/>
        <c:overlap val="100"/>
        <c:axId val="513343824"/>
        <c:axId val="513344248"/>
      </c:barChart>
      <c:catAx>
        <c:axId val="51334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4248"/>
        <c:crosses val="autoZero"/>
        <c:auto val="1"/>
        <c:lblAlgn val="ctr"/>
        <c:lblOffset val="100"/>
        <c:noMultiLvlLbl val="0"/>
      </c:catAx>
      <c:valAx>
        <c:axId val="513344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13.65965333042625</c:v>
                </c:pt>
                <c:pt idx="1">
                  <c:v>18.390929902976126</c:v>
                </c:pt>
                <c:pt idx="2">
                  <c:v>21.977542788618774</c:v>
                </c:pt>
                <c:pt idx="3">
                  <c:v>19.688215414804318</c:v>
                </c:pt>
                <c:pt idx="4">
                  <c:v>20.298702714488172</c:v>
                </c:pt>
                <c:pt idx="5">
                  <c:v>22.969584650605036</c:v>
                </c:pt>
                <c:pt idx="6">
                  <c:v>15.567426141938297</c:v>
                </c:pt>
                <c:pt idx="7">
                  <c:v>22.130164613539737</c:v>
                </c:pt>
                <c:pt idx="8">
                  <c:v>21.748610051237328</c:v>
                </c:pt>
                <c:pt idx="9">
                  <c:v>23.045895563065518</c:v>
                </c:pt>
                <c:pt idx="10">
                  <c:v>23.961626512591302</c:v>
                </c:pt>
                <c:pt idx="11">
                  <c:v>21.595988226316365</c:v>
                </c:pt>
              </c:numCache>
            </c:numRef>
          </c:val>
          <c:extLst>
            <c:ext xmlns:c16="http://schemas.microsoft.com/office/drawing/2014/chart" uri="{C3380CC4-5D6E-409C-BE32-E72D297353CC}">
              <c16:uniqueId val="{00000000-54DB-45A6-9C61-66061C43E6CC}"/>
            </c:ext>
          </c:extLst>
        </c:ser>
        <c:dLbls>
          <c:showLegendKey val="0"/>
          <c:showVal val="0"/>
          <c:showCatName val="0"/>
          <c:showSerName val="0"/>
          <c:showPercent val="0"/>
          <c:showBubbleSize val="0"/>
        </c:dLbls>
        <c:gapWidth val="150"/>
        <c:overlap val="100"/>
        <c:axId val="513345096"/>
        <c:axId val="513345520"/>
      </c:barChart>
      <c:catAx>
        <c:axId val="5133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5520"/>
        <c:crosses val="autoZero"/>
        <c:auto val="1"/>
        <c:lblAlgn val="ctr"/>
        <c:lblOffset val="100"/>
        <c:noMultiLvlLbl val="0"/>
      </c:catAx>
      <c:valAx>
        <c:axId val="51334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4E-400C-8F24-3C437809B627}"/>
            </c:ext>
          </c:extLst>
        </c:ser>
        <c:dLbls>
          <c:showLegendKey val="0"/>
          <c:showVal val="0"/>
          <c:showCatName val="0"/>
          <c:showSerName val="0"/>
          <c:showPercent val="0"/>
          <c:showBubbleSize val="0"/>
        </c:dLbls>
        <c:gapWidth val="150"/>
        <c:overlap val="100"/>
        <c:axId val="513346368"/>
        <c:axId val="513346792"/>
      </c:barChart>
      <c:catAx>
        <c:axId val="5133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6792"/>
        <c:crosses val="autoZero"/>
        <c:auto val="1"/>
        <c:lblAlgn val="ctr"/>
        <c:lblOffset val="100"/>
        <c:noMultiLvlLbl val="0"/>
      </c:catAx>
      <c:valAx>
        <c:axId val="513346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110</c:v>
                </c:pt>
                <c:pt idx="1">
                  <c:v>117</c:v>
                </c:pt>
                <c:pt idx="2">
                  <c:v>120</c:v>
                </c:pt>
                <c:pt idx="3">
                  <c:v>271</c:v>
                </c:pt>
                <c:pt idx="4">
                  <c:v>219</c:v>
                </c:pt>
                <c:pt idx="5">
                  <c:v>251</c:v>
                </c:pt>
                <c:pt idx="6">
                  <c:v>192</c:v>
                </c:pt>
                <c:pt idx="7">
                  <c:v>213</c:v>
                </c:pt>
                <c:pt idx="8">
                  <c:v>197</c:v>
                </c:pt>
                <c:pt idx="9">
                  <c:v>197</c:v>
                </c:pt>
                <c:pt idx="10">
                  <c:v>169</c:v>
                </c:pt>
                <c:pt idx="11">
                  <c:v>47</c:v>
                </c:pt>
              </c:numCache>
            </c:numRef>
          </c:val>
          <c:extLst>
            <c:ext xmlns:c16="http://schemas.microsoft.com/office/drawing/2014/chart" uri="{C3380CC4-5D6E-409C-BE32-E72D297353CC}">
              <c16:uniqueId val="{00000000-4043-4D1A-B4C3-9BCDAAB5AF9E}"/>
            </c:ext>
          </c:extLst>
        </c:ser>
        <c:dLbls>
          <c:showLegendKey val="0"/>
          <c:showVal val="0"/>
          <c:showCatName val="0"/>
          <c:showSerName val="0"/>
          <c:showPercent val="0"/>
          <c:showBubbleSize val="0"/>
        </c:dLbls>
        <c:gapWidth val="150"/>
        <c:overlap val="100"/>
        <c:axId val="513348912"/>
        <c:axId val="513349336"/>
      </c:barChart>
      <c:catAx>
        <c:axId val="513348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9336"/>
        <c:crosses val="autoZero"/>
        <c:auto val="1"/>
        <c:lblAlgn val="ctr"/>
        <c:lblOffset val="100"/>
        <c:noMultiLvlLbl val="0"/>
      </c:catAx>
      <c:valAx>
        <c:axId val="513349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8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283-476F-9188-43AF40F7F519}"/>
            </c:ext>
          </c:extLst>
        </c:ser>
        <c:dLbls>
          <c:showLegendKey val="0"/>
          <c:showVal val="0"/>
          <c:showCatName val="0"/>
          <c:showSerName val="0"/>
          <c:showPercent val="0"/>
          <c:showBubbleSize val="0"/>
        </c:dLbls>
        <c:gapWidth val="150"/>
        <c:overlap val="100"/>
        <c:axId val="513350184"/>
        <c:axId val="513350608"/>
      </c:barChart>
      <c:catAx>
        <c:axId val="513350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0608"/>
        <c:crosses val="autoZero"/>
        <c:auto val="1"/>
        <c:lblAlgn val="ctr"/>
        <c:lblOffset val="100"/>
        <c:noMultiLvlLbl val="0"/>
      </c:catAx>
      <c:valAx>
        <c:axId val="51335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0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"₡"#,##0.00;[Red]\-"₡"#,##0.00</c:formatCode>
                <c:ptCount val="12"/>
                <c:pt idx="0">
                  <c:v>7384</c:v>
                </c:pt>
                <c:pt idx="1">
                  <c:v>8827</c:v>
                </c:pt>
                <c:pt idx="2">
                  <c:v>9054</c:v>
                </c:pt>
                <c:pt idx="3">
                  <c:v>20558</c:v>
                </c:pt>
                <c:pt idx="4">
                  <c:v>16757</c:v>
                </c:pt>
                <c:pt idx="5">
                  <c:v>19205</c:v>
                </c:pt>
                <c:pt idx="6">
                  <c:v>15062</c:v>
                </c:pt>
                <c:pt idx="7">
                  <c:v>17202</c:v>
                </c:pt>
                <c:pt idx="8">
                  <c:v>15910</c:v>
                </c:pt>
                <c:pt idx="9" formatCode="&quot;₡&quot;#,##0">
                  <c:v>15443</c:v>
                </c:pt>
                <c:pt idx="10" formatCode="&quot;₡&quot;#,##0">
                  <c:v>12687</c:v>
                </c:pt>
                <c:pt idx="11" formatCode="&quot;₡&quot;#,##0">
                  <c:v>19471</c:v>
                </c:pt>
              </c:numCache>
            </c:numRef>
          </c:val>
          <c:extLst>
            <c:ext xmlns:c16="http://schemas.microsoft.com/office/drawing/2014/chart" uri="{C3380CC4-5D6E-409C-BE32-E72D297353CC}">
              <c16:uniqueId val="{00000000-A6CC-422A-A86E-21D725E868DF}"/>
            </c:ext>
          </c:extLst>
        </c:ser>
        <c:dLbls>
          <c:showLegendKey val="0"/>
          <c:showVal val="0"/>
          <c:showCatName val="0"/>
          <c:showSerName val="0"/>
          <c:showPercent val="0"/>
          <c:showBubbleSize val="0"/>
        </c:dLbls>
        <c:gapWidth val="150"/>
        <c:overlap val="100"/>
        <c:axId val="513351456"/>
        <c:axId val="513351880"/>
      </c:barChart>
      <c:catAx>
        <c:axId val="51335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1880"/>
        <c:crosses val="autoZero"/>
        <c:auto val="1"/>
        <c:lblAlgn val="ctr"/>
        <c:lblOffset val="100"/>
        <c:noMultiLvlLbl val="0"/>
      </c:catAx>
      <c:valAx>
        <c:axId val="513351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00;[Red]\-&quot;₡&quot;#,##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1.1991714815218575E-2</c:v>
                </c:pt>
                <c:pt idx="1">
                  <c:v>1.2754823939823395E-2</c:v>
                </c:pt>
                <c:pt idx="2">
                  <c:v>1.3081870707511174E-2</c:v>
                </c:pt>
                <c:pt idx="3">
                  <c:v>2.9543224681129403E-2</c:v>
                </c:pt>
                <c:pt idx="4">
                  <c:v>2.3874414041207891E-2</c:v>
                </c:pt>
                <c:pt idx="5">
                  <c:v>2.7362912896544207E-2</c:v>
                </c:pt>
                <c:pt idx="6">
                  <c:v>2.0930993132017878E-2</c:v>
                </c:pt>
                <c:pt idx="7">
                  <c:v>2.3220320505832334E-2</c:v>
                </c:pt>
                <c:pt idx="8">
                  <c:v>2.1476071078164176E-2</c:v>
                </c:pt>
                <c:pt idx="9">
                  <c:v>2.1476071078164176E-2</c:v>
                </c:pt>
                <c:pt idx="10">
                  <c:v>1.8423634579744903E-2</c:v>
                </c:pt>
                <c:pt idx="11">
                  <c:v>5.1237326937752098E-3</c:v>
                </c:pt>
              </c:numCache>
            </c:numRef>
          </c:val>
          <c:extLst>
            <c:ext xmlns:c16="http://schemas.microsoft.com/office/drawing/2014/chart" uri="{C3380CC4-5D6E-409C-BE32-E72D297353CC}">
              <c16:uniqueId val="{00000000-E087-49F1-99E5-93D9088D36B3}"/>
            </c:ext>
          </c:extLst>
        </c:ser>
        <c:dLbls>
          <c:showLegendKey val="0"/>
          <c:showVal val="0"/>
          <c:showCatName val="0"/>
          <c:showSerName val="0"/>
          <c:showPercent val="0"/>
          <c:showBubbleSize val="0"/>
        </c:dLbls>
        <c:gapWidth val="150"/>
        <c:overlap val="100"/>
        <c:axId val="513352728"/>
        <c:axId val="513353152"/>
      </c:barChart>
      <c:catAx>
        <c:axId val="513352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3152"/>
        <c:crosses val="autoZero"/>
        <c:auto val="1"/>
        <c:lblAlgn val="ctr"/>
        <c:lblOffset val="100"/>
        <c:noMultiLvlLbl val="0"/>
      </c:catAx>
      <c:valAx>
        <c:axId val="5133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2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BE-42F7-9D17-D20F930DF2E4}"/>
            </c:ext>
          </c:extLst>
        </c:ser>
        <c:dLbls>
          <c:showLegendKey val="0"/>
          <c:showVal val="0"/>
          <c:showCatName val="0"/>
          <c:showSerName val="0"/>
          <c:showPercent val="0"/>
          <c:showBubbleSize val="0"/>
        </c:dLbls>
        <c:gapWidth val="150"/>
        <c:overlap val="100"/>
        <c:axId val="513354000"/>
        <c:axId val="513354424"/>
      </c:barChart>
      <c:catAx>
        <c:axId val="51335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4424"/>
        <c:crosses val="autoZero"/>
        <c:auto val="1"/>
        <c:lblAlgn val="ctr"/>
        <c:lblOffset val="100"/>
        <c:noMultiLvlLbl val="0"/>
      </c:catAx>
      <c:valAx>
        <c:axId val="513354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896</c:v>
                </c:pt>
                <c:pt idx="2">
                  <c:v>669</c:v>
                </c:pt>
                <c:pt idx="3">
                  <c:v>736</c:v>
                </c:pt>
                <c:pt idx="4">
                  <c:v>772</c:v>
                </c:pt>
                <c:pt idx="5">
                  <c:v>882</c:v>
                </c:pt>
                <c:pt idx="6">
                  <c:v>859</c:v>
                </c:pt>
                <c:pt idx="7">
                  <c:v>820</c:v>
                </c:pt>
                <c:pt idx="8">
                  <c:v>819</c:v>
                </c:pt>
                <c:pt idx="9">
                  <c:v>822</c:v>
                </c:pt>
                <c:pt idx="10">
                  <c:v>964</c:v>
                </c:pt>
                <c:pt idx="11">
                  <c:v>886</c:v>
                </c:pt>
                <c:pt idx="12">
                  <c:v>808</c:v>
                </c:pt>
              </c:numCache>
            </c:numRef>
          </c:val>
          <c:extLst>
            <c:ext xmlns:c16="http://schemas.microsoft.com/office/drawing/2014/chart" uri="{C3380CC4-5D6E-409C-BE32-E72D297353CC}">
              <c16:uniqueId val="{00000000-E48E-47AC-A41B-BBF0C89C01CC}"/>
            </c:ext>
          </c:extLst>
        </c:ser>
        <c:dLbls>
          <c:showLegendKey val="0"/>
          <c:showVal val="0"/>
          <c:showCatName val="0"/>
          <c:showSerName val="0"/>
          <c:showPercent val="0"/>
          <c:showBubbleSize val="0"/>
        </c:dLbls>
        <c:gapWidth val="150"/>
        <c:overlap val="100"/>
        <c:axId val="513356120"/>
        <c:axId val="513356544"/>
      </c:barChart>
      <c:catAx>
        <c:axId val="513356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6544"/>
        <c:crosses val="autoZero"/>
        <c:auto val="1"/>
        <c:lblAlgn val="ctr"/>
        <c:lblOffset val="100"/>
        <c:noMultiLvlLbl val="0"/>
      </c:catAx>
      <c:valAx>
        <c:axId val="51335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6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AB-4482-B83D-911E67B908B8}"/>
            </c:ext>
          </c:extLst>
        </c:ser>
        <c:dLbls>
          <c:showLegendKey val="0"/>
          <c:showVal val="0"/>
          <c:showCatName val="0"/>
          <c:showSerName val="0"/>
          <c:showPercent val="0"/>
          <c:showBubbleSize val="0"/>
        </c:dLbls>
        <c:gapWidth val="150"/>
        <c:overlap val="100"/>
        <c:axId val="513357392"/>
        <c:axId val="513357816"/>
      </c:barChart>
      <c:catAx>
        <c:axId val="513357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7816"/>
        <c:crosses val="autoZero"/>
        <c:auto val="1"/>
        <c:lblAlgn val="ctr"/>
        <c:lblOffset val="100"/>
        <c:noMultiLvlLbl val="0"/>
      </c:catAx>
      <c:valAx>
        <c:axId val="513357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7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'363302'!$G$13</c:f>
              <c:strCache>
                <c:ptCount val="1"/>
                <c:pt idx="0">
                  <c:v>Consumo de energía eléctrica por  empleado (kWh /Nº empleados)</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'363302'!$G$14:$G$25</c:f>
              <c:numCache>
                <c:formatCode>0.00</c:formatCode>
                <c:ptCount val="12"/>
                <c:pt idx="0">
                  <c:v>3.8046440641011661E-2</c:v>
                </c:pt>
                <c:pt idx="1">
                  <c:v>3.9027580944075005E-2</c:v>
                </c:pt>
                <c:pt idx="2">
                  <c:v>5.047421781314728E-2</c:v>
                </c:pt>
                <c:pt idx="3">
                  <c:v>4.5350485119372071E-2</c:v>
                </c:pt>
                <c:pt idx="4">
                  <c:v>4.5241469530142811E-2</c:v>
                </c:pt>
                <c:pt idx="5">
                  <c:v>5.1019295759293579E-2</c:v>
                </c:pt>
                <c:pt idx="6">
                  <c:v>3.7392347105636103E-2</c:v>
                </c:pt>
                <c:pt idx="7">
                  <c:v>3.0197318216504961E-2</c:v>
                </c:pt>
                <c:pt idx="8">
                  <c:v>3.6302191213343507E-2</c:v>
                </c:pt>
                <c:pt idx="9">
                  <c:v>3.553908208873869E-2</c:v>
                </c:pt>
                <c:pt idx="10">
                  <c:v>3.3903848250299795E-2</c:v>
                </c:pt>
                <c:pt idx="11">
                  <c:v>3.3140739125694978E-2</c:v>
                </c:pt>
              </c:numCache>
            </c:numRef>
          </c:val>
          <c:extLst>
            <c:ext xmlns:c16="http://schemas.microsoft.com/office/drawing/2014/chart" uri="{C3380CC4-5D6E-409C-BE32-E72D297353CC}">
              <c16:uniqueId val="{00000000-35FF-4309-BCAD-5039347FB415}"/>
            </c:ext>
          </c:extLst>
        </c:ser>
        <c:dLbls>
          <c:showLegendKey val="0"/>
          <c:showVal val="0"/>
          <c:showCatName val="0"/>
          <c:showSerName val="0"/>
          <c:showPercent val="0"/>
          <c:showBubbleSize val="0"/>
        </c:dLbls>
        <c:gapWidth val="150"/>
        <c:overlap val="100"/>
        <c:axId val="418190264"/>
        <c:axId val="418190688"/>
      </c:barChart>
      <c:catAx>
        <c:axId val="41819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0688"/>
        <c:crosses val="autoZero"/>
        <c:auto val="1"/>
        <c:lblAlgn val="ctr"/>
        <c:lblOffset val="100"/>
        <c:noMultiLvlLbl val="0"/>
      </c:catAx>
      <c:valAx>
        <c:axId val="41819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9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C46-4312-A0C6-489EE4033E69}"/>
            </c:ext>
          </c:extLst>
        </c:ser>
        <c:dLbls>
          <c:showLegendKey val="0"/>
          <c:showVal val="0"/>
          <c:showCatName val="0"/>
          <c:showSerName val="0"/>
          <c:showPercent val="0"/>
          <c:showBubbleSize val="0"/>
        </c:dLbls>
        <c:gapWidth val="150"/>
        <c:overlap val="100"/>
        <c:axId val="489189808"/>
        <c:axId val="489190232"/>
      </c:barChart>
      <c:catAx>
        <c:axId val="489189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0232"/>
        <c:crosses val="autoZero"/>
        <c:auto val="1"/>
        <c:lblAlgn val="ctr"/>
        <c:lblOffset val="100"/>
        <c:noMultiLvlLbl val="0"/>
      </c:catAx>
      <c:valAx>
        <c:axId val="489190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9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60145</c:v>
                </c:pt>
                <c:pt idx="1">
                  <c:v>50474</c:v>
                </c:pt>
                <c:pt idx="2">
                  <c:v>55529</c:v>
                </c:pt>
                <c:pt idx="3">
                  <c:v>58564</c:v>
                </c:pt>
                <c:pt idx="4">
                  <c:v>67485</c:v>
                </c:pt>
                <c:pt idx="5">
                  <c:v>65725</c:v>
                </c:pt>
                <c:pt idx="6">
                  <c:v>64327</c:v>
                </c:pt>
                <c:pt idx="7" formatCode="&quot;₡&quot;#,##0">
                  <c:v>66143</c:v>
                </c:pt>
                <c:pt idx="8" formatCode="&quot;₡&quot;#,##0">
                  <c:v>66386</c:v>
                </c:pt>
                <c:pt idx="9" formatCode="&quot;₡&quot;#,##0">
                  <c:v>75569</c:v>
                </c:pt>
                <c:pt idx="10" formatCode="&quot;₡&quot;#,##0">
                  <c:v>66513</c:v>
                </c:pt>
                <c:pt idx="11" formatCode="&quot;₡&quot;#,##0">
                  <c:v>129658</c:v>
                </c:pt>
              </c:numCache>
            </c:numRef>
          </c:val>
          <c:extLst>
            <c:ext xmlns:c16="http://schemas.microsoft.com/office/drawing/2014/chart" uri="{C3380CC4-5D6E-409C-BE32-E72D297353CC}">
              <c16:uniqueId val="{00000000-B190-4242-8F81-0246C1EF7981}"/>
            </c:ext>
          </c:extLst>
        </c:ser>
        <c:dLbls>
          <c:showLegendKey val="0"/>
          <c:showVal val="0"/>
          <c:showCatName val="0"/>
          <c:showSerName val="0"/>
          <c:showPercent val="0"/>
          <c:showBubbleSize val="0"/>
        </c:dLbls>
        <c:gapWidth val="150"/>
        <c:overlap val="100"/>
        <c:axId val="513358664"/>
        <c:axId val="513359088"/>
      </c:barChart>
      <c:catAx>
        <c:axId val="513358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9088"/>
        <c:crosses val="autoZero"/>
        <c:auto val="1"/>
        <c:lblAlgn val="ctr"/>
        <c:lblOffset val="100"/>
        <c:noMultiLvlLbl val="0"/>
      </c:catAx>
      <c:valAx>
        <c:axId val="51335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8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9.7677967949416772E-2</c:v>
                </c:pt>
                <c:pt idx="1">
                  <c:v>7.29314291943748E-2</c:v>
                </c:pt>
                <c:pt idx="2">
                  <c:v>8.0235473672735202E-2</c:v>
                </c:pt>
                <c:pt idx="3">
                  <c:v>8.4160034884988549E-2</c:v>
                </c:pt>
                <c:pt idx="4">
                  <c:v>9.6151749700207123E-2</c:v>
                </c:pt>
                <c:pt idx="5">
                  <c:v>9.3644391147934158E-2</c:v>
                </c:pt>
                <c:pt idx="6">
                  <c:v>8.9392783167993026E-2</c:v>
                </c:pt>
                <c:pt idx="7">
                  <c:v>8.9283767578763759E-2</c:v>
                </c:pt>
                <c:pt idx="8">
                  <c:v>8.9610814346451545E-2</c:v>
                </c:pt>
                <c:pt idx="9">
                  <c:v>0.10509102801700643</c:v>
                </c:pt>
                <c:pt idx="10">
                  <c:v>9.6587812057124176E-2</c:v>
                </c:pt>
                <c:pt idx="11">
                  <c:v>8.808459609724191E-2</c:v>
                </c:pt>
              </c:numCache>
            </c:numRef>
          </c:val>
          <c:extLst>
            <c:ext xmlns:c16="http://schemas.microsoft.com/office/drawing/2014/chart" uri="{C3380CC4-5D6E-409C-BE32-E72D297353CC}">
              <c16:uniqueId val="{00000000-DC05-4BEA-83BB-515DC12AEF00}"/>
            </c:ext>
          </c:extLst>
        </c:ser>
        <c:dLbls>
          <c:showLegendKey val="0"/>
          <c:showVal val="0"/>
          <c:showCatName val="0"/>
          <c:showSerName val="0"/>
          <c:showPercent val="0"/>
          <c:showBubbleSize val="0"/>
        </c:dLbls>
        <c:gapWidth val="150"/>
        <c:overlap val="100"/>
        <c:axId val="513359936"/>
        <c:axId val="513360360"/>
      </c:barChart>
      <c:catAx>
        <c:axId val="513359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0360"/>
        <c:crosses val="autoZero"/>
        <c:auto val="1"/>
        <c:lblAlgn val="ctr"/>
        <c:lblOffset val="100"/>
        <c:noMultiLvlLbl val="0"/>
      </c:catAx>
      <c:valAx>
        <c:axId val="513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1C-4292-94B1-C70F8B94306B}"/>
            </c:ext>
          </c:extLst>
        </c:ser>
        <c:dLbls>
          <c:showLegendKey val="0"/>
          <c:showVal val="0"/>
          <c:showCatName val="0"/>
          <c:showSerName val="0"/>
          <c:showPercent val="0"/>
          <c:showBubbleSize val="0"/>
        </c:dLbls>
        <c:gapWidth val="150"/>
        <c:overlap val="100"/>
        <c:axId val="513361208"/>
        <c:axId val="513361632"/>
      </c:barChart>
      <c:catAx>
        <c:axId val="513361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1632"/>
        <c:crosses val="autoZero"/>
        <c:auto val="1"/>
        <c:lblAlgn val="ctr"/>
        <c:lblOffset val="100"/>
        <c:noMultiLvlLbl val="0"/>
      </c:catAx>
      <c:valAx>
        <c:axId val="51336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1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'295438'!$B$14:$B$25</c:f>
              <c:numCache>
                <c:formatCode>General</c:formatCode>
                <c:ptCount val="12"/>
                <c:pt idx="0">
                  <c:v>14080</c:v>
                </c:pt>
                <c:pt idx="1">
                  <c:v>18240</c:v>
                </c:pt>
                <c:pt idx="2">
                  <c:v>26720</c:v>
                </c:pt>
                <c:pt idx="3">
                  <c:v>22240</c:v>
                </c:pt>
                <c:pt idx="4">
                  <c:v>22400</c:v>
                </c:pt>
                <c:pt idx="5">
                  <c:v>22080</c:v>
                </c:pt>
                <c:pt idx="6">
                  <c:v>12320</c:v>
                </c:pt>
                <c:pt idx="7">
                  <c:v>23680</c:v>
                </c:pt>
                <c:pt idx="8">
                  <c:v>21760</c:v>
                </c:pt>
                <c:pt idx="9">
                  <c:v>23520</c:v>
                </c:pt>
                <c:pt idx="10">
                  <c:v>25760</c:v>
                </c:pt>
                <c:pt idx="11">
                  <c:v>13920</c:v>
                </c:pt>
              </c:numCache>
            </c:numRef>
          </c:val>
          <c:extLst>
            <c:ext xmlns:c16="http://schemas.microsoft.com/office/drawing/2014/chart" uri="{C3380CC4-5D6E-409C-BE32-E72D297353CC}">
              <c16:uniqueId val="{00000000-5AB3-4A40-B9A5-48EDDBF57876}"/>
            </c:ext>
          </c:extLst>
        </c:ser>
        <c:dLbls>
          <c:showLegendKey val="0"/>
          <c:showVal val="0"/>
          <c:showCatName val="0"/>
          <c:showSerName val="0"/>
          <c:showPercent val="0"/>
          <c:showBubbleSize val="0"/>
        </c:dLbls>
        <c:gapWidth val="150"/>
        <c:overlap val="100"/>
        <c:axId val="513363752"/>
        <c:axId val="513364176"/>
      </c:barChart>
      <c:catAx>
        <c:axId val="513363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4176"/>
        <c:crosses val="autoZero"/>
        <c:auto val="1"/>
        <c:lblAlgn val="ctr"/>
        <c:lblOffset val="100"/>
        <c:noMultiLvlLbl val="0"/>
      </c:catAx>
      <c:valAx>
        <c:axId val="513364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3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'295438'!$C$14:$C$25</c:f>
              <c:numCache>
                <c:formatCode>General</c:formatCode>
                <c:ptCount val="12"/>
                <c:pt idx="0">
                  <c:v>49.44</c:v>
                </c:pt>
                <c:pt idx="1">
                  <c:v>69.44</c:v>
                </c:pt>
                <c:pt idx="2">
                  <c:v>71.2</c:v>
                </c:pt>
                <c:pt idx="3">
                  <c:v>72</c:v>
                </c:pt>
                <c:pt idx="4">
                  <c:v>70.08</c:v>
                </c:pt>
                <c:pt idx="5">
                  <c:v>68.64</c:v>
                </c:pt>
                <c:pt idx="6">
                  <c:v>42.56</c:v>
                </c:pt>
                <c:pt idx="7">
                  <c:v>72.64</c:v>
                </c:pt>
                <c:pt idx="8">
                  <c:v>73.760000000000005</c:v>
                </c:pt>
                <c:pt idx="9">
                  <c:v>68.319999999999993</c:v>
                </c:pt>
                <c:pt idx="10">
                  <c:v>68.319999999999993</c:v>
                </c:pt>
                <c:pt idx="11">
                  <c:v>51.52</c:v>
                </c:pt>
              </c:numCache>
            </c:numRef>
          </c:val>
          <c:extLst>
            <c:ext xmlns:c16="http://schemas.microsoft.com/office/drawing/2014/chart" uri="{C3380CC4-5D6E-409C-BE32-E72D297353CC}">
              <c16:uniqueId val="{00000000-79C8-4500-AFD9-D0C21FF5620F}"/>
            </c:ext>
          </c:extLst>
        </c:ser>
        <c:dLbls>
          <c:showLegendKey val="0"/>
          <c:showVal val="0"/>
          <c:showCatName val="0"/>
          <c:showSerName val="0"/>
          <c:showPercent val="0"/>
          <c:showBubbleSize val="0"/>
        </c:dLbls>
        <c:gapWidth val="150"/>
        <c:overlap val="100"/>
        <c:axId val="513365024"/>
        <c:axId val="513365448"/>
      </c:barChart>
      <c:catAx>
        <c:axId val="513365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5448"/>
        <c:crosses val="autoZero"/>
        <c:auto val="1"/>
        <c:lblAlgn val="ctr"/>
        <c:lblOffset val="100"/>
        <c:noMultiLvlLbl val="0"/>
      </c:catAx>
      <c:valAx>
        <c:axId val="513365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5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'295438'!$D$14:$D$25</c:f>
              <c:numCache>
                <c:formatCode>"₡"#,##0;[Red]\-"₡"#,##0</c:formatCode>
                <c:ptCount val="12"/>
                <c:pt idx="0">
                  <c:v>867905.89</c:v>
                </c:pt>
                <c:pt idx="1">
                  <c:v>1236768.19</c:v>
                </c:pt>
                <c:pt idx="2">
                  <c:v>1621458.75</c:v>
                </c:pt>
                <c:pt idx="3">
                  <c:v>1441690.96</c:v>
                </c:pt>
                <c:pt idx="4">
                  <c:v>1443961.19</c:v>
                </c:pt>
                <c:pt idx="5">
                  <c:v>1420584.62</c:v>
                </c:pt>
                <c:pt idx="6" formatCode="&quot;₡&quot;#,##0">
                  <c:v>848849.53</c:v>
                </c:pt>
                <c:pt idx="7">
                  <c:v>1601356.1</c:v>
                </c:pt>
                <c:pt idx="8">
                  <c:v>1518258.7</c:v>
                </c:pt>
                <c:pt idx="9" formatCode="&quot;₡&quot;#,##0">
                  <c:v>1499020.07</c:v>
                </c:pt>
                <c:pt idx="10" formatCode="&quot;₡&quot;#,##0">
                  <c:v>1553411.22</c:v>
                </c:pt>
                <c:pt idx="11" formatCode="&quot;₡&quot;#,##0">
                  <c:v>930199.68</c:v>
                </c:pt>
              </c:numCache>
            </c:numRef>
          </c:val>
          <c:extLst>
            <c:ext xmlns:c16="http://schemas.microsoft.com/office/drawing/2014/chart" uri="{C3380CC4-5D6E-409C-BE32-E72D297353CC}">
              <c16:uniqueId val="{00000000-E5FF-41AA-AB6A-31C8A9A98495}"/>
            </c:ext>
          </c:extLst>
        </c:ser>
        <c:dLbls>
          <c:showLegendKey val="0"/>
          <c:showVal val="0"/>
          <c:showCatName val="0"/>
          <c:showSerName val="0"/>
          <c:showPercent val="0"/>
          <c:showBubbleSize val="0"/>
        </c:dLbls>
        <c:gapWidth val="150"/>
        <c:overlap val="100"/>
        <c:axId val="513366296"/>
        <c:axId val="513366720"/>
      </c:barChart>
      <c:catAx>
        <c:axId val="513366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6720"/>
        <c:crosses val="autoZero"/>
        <c:auto val="1"/>
        <c:lblAlgn val="ctr"/>
        <c:lblOffset val="100"/>
        <c:noMultiLvlLbl val="0"/>
      </c:catAx>
      <c:valAx>
        <c:axId val="513366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6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'295438'!$G$14:$G$25</c:f>
              <c:numCache>
                <c:formatCode>0.00</c:formatCode>
                <c:ptCount val="12"/>
                <c:pt idx="0">
                  <c:v>1.5349394963479777</c:v>
                </c:pt>
                <c:pt idx="1">
                  <c:v>1.9884443475416984</c:v>
                </c:pt>
                <c:pt idx="2">
                  <c:v>2.9128965442058212</c:v>
                </c:pt>
                <c:pt idx="3">
                  <c:v>2.4245067044587376</c:v>
                </c:pt>
                <c:pt idx="4">
                  <c:v>2.4419491987354194</c:v>
                </c:pt>
                <c:pt idx="5">
                  <c:v>2.4070642101820559</c:v>
                </c:pt>
                <c:pt idx="6">
                  <c:v>1.3430720593044805</c:v>
                </c:pt>
                <c:pt idx="7">
                  <c:v>2.5814891529488717</c:v>
                </c:pt>
                <c:pt idx="8">
                  <c:v>2.3721792216286928</c:v>
                </c:pt>
                <c:pt idx="9">
                  <c:v>2.5640466586721899</c:v>
                </c:pt>
                <c:pt idx="10">
                  <c:v>2.808241578545732</c:v>
                </c:pt>
                <c:pt idx="11">
                  <c:v>1.5174970020712961</c:v>
                </c:pt>
              </c:numCache>
            </c:numRef>
          </c:val>
          <c:extLst>
            <c:ext xmlns:c16="http://schemas.microsoft.com/office/drawing/2014/chart" uri="{C3380CC4-5D6E-409C-BE32-E72D297353CC}">
              <c16:uniqueId val="{00000000-05EB-40A8-ABAD-5EDB1DD405CC}"/>
            </c:ext>
          </c:extLst>
        </c:ser>
        <c:dLbls>
          <c:showLegendKey val="0"/>
          <c:showVal val="0"/>
          <c:showCatName val="0"/>
          <c:showSerName val="0"/>
          <c:showPercent val="0"/>
          <c:showBubbleSize val="0"/>
        </c:dLbls>
        <c:gapWidth val="150"/>
        <c:overlap val="100"/>
        <c:axId val="513367568"/>
        <c:axId val="513367992"/>
      </c:barChart>
      <c:catAx>
        <c:axId val="5133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7992"/>
        <c:crosses val="autoZero"/>
        <c:auto val="1"/>
        <c:lblAlgn val="ctr"/>
        <c:lblOffset val="100"/>
        <c:noMultiLvlLbl val="0"/>
      </c:catAx>
      <c:valAx>
        <c:axId val="51336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D4B-486F-B5D1-996D21A3EFF1}"/>
            </c:ext>
          </c:extLst>
        </c:ser>
        <c:dLbls>
          <c:showLegendKey val="0"/>
          <c:showVal val="0"/>
          <c:showCatName val="0"/>
          <c:showSerName val="0"/>
          <c:showPercent val="0"/>
          <c:showBubbleSize val="0"/>
        </c:dLbls>
        <c:gapWidth val="150"/>
        <c:overlap val="100"/>
        <c:axId val="513368840"/>
        <c:axId val="513369264"/>
      </c:barChart>
      <c:catAx>
        <c:axId val="513368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9264"/>
        <c:crosses val="autoZero"/>
        <c:auto val="1"/>
        <c:lblAlgn val="ctr"/>
        <c:lblOffset val="100"/>
        <c:noMultiLvlLbl val="0"/>
      </c:catAx>
      <c:valAx>
        <c:axId val="513369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8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'2161129'!$B$12:$B$13</c:f>
              <c:strCache>
                <c:ptCount val="2"/>
                <c:pt idx="0">
                  <c:v>Energía     (kWh)</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'2161129'!$B$14:$B$25</c:f>
              <c:numCache>
                <c:formatCode>General</c:formatCode>
                <c:ptCount val="12"/>
                <c:pt idx="0">
                  <c:v>68949</c:v>
                </c:pt>
                <c:pt idx="1">
                  <c:v>68397</c:v>
                </c:pt>
                <c:pt idx="2">
                  <c:v>75616</c:v>
                </c:pt>
                <c:pt idx="3">
                  <c:v>71930</c:v>
                </c:pt>
                <c:pt idx="4">
                  <c:v>86689</c:v>
                </c:pt>
                <c:pt idx="5">
                  <c:v>79288</c:v>
                </c:pt>
                <c:pt idx="6">
                  <c:v>74515</c:v>
                </c:pt>
                <c:pt idx="7">
                  <c:v>80453</c:v>
                </c:pt>
                <c:pt idx="8">
                  <c:v>77679</c:v>
                </c:pt>
                <c:pt idx="9">
                  <c:v>77552</c:v>
                </c:pt>
                <c:pt idx="10">
                  <c:v>71994</c:v>
                </c:pt>
                <c:pt idx="11">
                  <c:v>64399</c:v>
                </c:pt>
              </c:numCache>
            </c:numRef>
          </c:val>
          <c:extLst>
            <c:ext xmlns:c16="http://schemas.microsoft.com/office/drawing/2014/chart" uri="{C3380CC4-5D6E-409C-BE32-E72D297353CC}">
              <c16:uniqueId val="{00000000-A5F3-4CD2-84B3-630EF1CE1EAF}"/>
            </c:ext>
          </c:extLst>
        </c:ser>
        <c:dLbls>
          <c:showLegendKey val="0"/>
          <c:showVal val="0"/>
          <c:showCatName val="0"/>
          <c:showSerName val="0"/>
          <c:showPercent val="0"/>
          <c:showBubbleSize val="0"/>
        </c:dLbls>
        <c:gapWidth val="150"/>
        <c:overlap val="100"/>
        <c:axId val="509794520"/>
        <c:axId val="509794944"/>
      </c:barChart>
      <c:catAx>
        <c:axId val="50979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4944"/>
        <c:crosses val="autoZero"/>
        <c:auto val="1"/>
        <c:lblAlgn val="ctr"/>
        <c:lblOffset val="100"/>
        <c:noMultiLvlLbl val="0"/>
      </c:catAx>
      <c:valAx>
        <c:axId val="50979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'2161129'!$C$12:$C$13</c:f>
              <c:strCache>
                <c:ptCount val="2"/>
                <c:pt idx="0">
                  <c:v>Demanda máxima       (kW)</c:v>
                </c:pt>
              </c:strCache>
            </c:strRef>
          </c:tx>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'2161129'!$C$14:$C$25</c:f>
              <c:numCache>
                <c:formatCode>General</c:formatCode>
                <c:ptCount val="12"/>
                <c:pt idx="0">
                  <c:v>153.30000000000001</c:v>
                </c:pt>
                <c:pt idx="1">
                  <c:v>153.30000000000001</c:v>
                </c:pt>
                <c:pt idx="2">
                  <c:v>157.5</c:v>
                </c:pt>
                <c:pt idx="3">
                  <c:v>153.30000000000001</c:v>
                </c:pt>
                <c:pt idx="4">
                  <c:v>189</c:v>
                </c:pt>
                <c:pt idx="5">
                  <c:v>153.30000000000001</c:v>
                </c:pt>
                <c:pt idx="6">
                  <c:v>153.30000000000001</c:v>
                </c:pt>
                <c:pt idx="7">
                  <c:v>170.1</c:v>
                </c:pt>
                <c:pt idx="8">
                  <c:v>170.1</c:v>
                </c:pt>
                <c:pt idx="9" formatCode="0">
                  <c:v>161.46666666666664</c:v>
                </c:pt>
                <c:pt idx="10">
                  <c:v>168</c:v>
                </c:pt>
                <c:pt idx="11" formatCode="0">
                  <c:v>164.00740740740741</c:v>
                </c:pt>
              </c:numCache>
            </c:numRef>
          </c:val>
          <c:extLst>
            <c:ext xmlns:c16="http://schemas.microsoft.com/office/drawing/2014/chart" uri="{C3380CC4-5D6E-409C-BE32-E72D297353CC}">
              <c16:uniqueId val="{00000000-47A9-487C-9FB0-2B90ED345695}"/>
            </c:ext>
          </c:extLst>
        </c:ser>
        <c:dLbls>
          <c:showLegendKey val="0"/>
          <c:showVal val="0"/>
          <c:showCatName val="0"/>
          <c:showSerName val="0"/>
          <c:showPercent val="0"/>
          <c:showBubbleSize val="0"/>
        </c:dLbls>
        <c:gapWidth val="150"/>
        <c:overlap val="100"/>
        <c:axId val="509795792"/>
        <c:axId val="509796216"/>
      </c:barChart>
      <c:catAx>
        <c:axId val="50979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6216"/>
        <c:crosses val="autoZero"/>
        <c:auto val="1"/>
        <c:lblAlgn val="ctr"/>
        <c:lblOffset val="100"/>
        <c:noMultiLvlLbl val="0"/>
      </c:catAx>
      <c:valAx>
        <c:axId val="50979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896</c:v>
                </c:pt>
                <c:pt idx="2">
                  <c:v>669</c:v>
                </c:pt>
                <c:pt idx="3">
                  <c:v>736</c:v>
                </c:pt>
                <c:pt idx="4">
                  <c:v>772</c:v>
                </c:pt>
                <c:pt idx="5">
                  <c:v>882</c:v>
                </c:pt>
                <c:pt idx="6">
                  <c:v>859</c:v>
                </c:pt>
                <c:pt idx="7">
                  <c:v>820</c:v>
                </c:pt>
                <c:pt idx="8">
                  <c:v>819</c:v>
                </c:pt>
                <c:pt idx="9">
                  <c:v>822</c:v>
                </c:pt>
                <c:pt idx="10">
                  <c:v>964</c:v>
                </c:pt>
                <c:pt idx="11">
                  <c:v>886</c:v>
                </c:pt>
                <c:pt idx="12">
                  <c:v>808</c:v>
                </c:pt>
              </c:numCache>
            </c:numRef>
          </c:val>
          <c:extLst>
            <c:ext xmlns:c16="http://schemas.microsoft.com/office/drawing/2014/chart" uri="{C3380CC4-5D6E-409C-BE32-E72D297353CC}">
              <c16:uniqueId val="{00000000-E4A0-426E-BF9B-12BF2265219F}"/>
            </c:ext>
          </c:extLst>
        </c:ser>
        <c:dLbls>
          <c:showLegendKey val="0"/>
          <c:showVal val="0"/>
          <c:showCatName val="0"/>
          <c:showSerName val="0"/>
          <c:showPercent val="0"/>
          <c:showBubbleSize val="0"/>
        </c:dLbls>
        <c:gapWidth val="150"/>
        <c:overlap val="100"/>
        <c:axId val="489192352"/>
        <c:axId val="489192776"/>
      </c:barChart>
      <c:catAx>
        <c:axId val="48919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2776"/>
        <c:crosses val="autoZero"/>
        <c:auto val="1"/>
        <c:lblAlgn val="ctr"/>
        <c:lblOffset val="100"/>
        <c:noMultiLvlLbl val="0"/>
      </c:catAx>
      <c:valAx>
        <c:axId val="48919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'2161129'!$D$12:$D$13</c:f>
              <c:strCache>
                <c:ptCount val="2"/>
                <c:pt idx="0">
                  <c:v>Importe             (¢)</c:v>
                </c:pt>
              </c:strCache>
            </c:strRef>
          </c:tx>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'2161129'!$D$14:$D$25</c:f>
              <c:numCache>
                <c:formatCode>"₡"#,##0;[Red]\-"₡"#,##0</c:formatCode>
                <c:ptCount val="12"/>
                <c:pt idx="0">
                  <c:v>5587895</c:v>
                </c:pt>
                <c:pt idx="1">
                  <c:v>5556125</c:v>
                </c:pt>
                <c:pt idx="2">
                  <c:v>6011585</c:v>
                </c:pt>
                <c:pt idx="3">
                  <c:v>6350145</c:v>
                </c:pt>
                <c:pt idx="4">
                  <c:v>7554260</c:v>
                </c:pt>
                <c:pt idx="5">
                  <c:v>6918330</c:v>
                </c:pt>
                <c:pt idx="6" formatCode="&quot;₡&quot;#,##0">
                  <c:v>6402395</c:v>
                </c:pt>
                <c:pt idx="7" formatCode="&quot;₡&quot;#,##0">
                  <c:v>7039405</c:v>
                </c:pt>
                <c:pt idx="8" formatCode="&quot;₡&quot;#,##0">
                  <c:v>6864485</c:v>
                </c:pt>
                <c:pt idx="9" formatCode="&quot;₡&quot;#,##0">
                  <c:v>6162780</c:v>
                </c:pt>
                <c:pt idx="10" formatCode="&quot;₡&quot;#,##0">
                  <c:v>5884505</c:v>
                </c:pt>
                <c:pt idx="11" formatCode="&quot;₡&quot;#,##0">
                  <c:v>5772450</c:v>
                </c:pt>
              </c:numCache>
            </c:numRef>
          </c:val>
          <c:extLst>
            <c:ext xmlns:c16="http://schemas.microsoft.com/office/drawing/2014/chart" uri="{C3380CC4-5D6E-409C-BE32-E72D297353CC}">
              <c16:uniqueId val="{00000000-62F4-429E-8E31-9AE8C16CDE95}"/>
            </c:ext>
          </c:extLst>
        </c:ser>
        <c:dLbls>
          <c:showLegendKey val="0"/>
          <c:showVal val="0"/>
          <c:showCatName val="0"/>
          <c:showSerName val="0"/>
          <c:showPercent val="0"/>
          <c:showBubbleSize val="0"/>
        </c:dLbls>
        <c:gapWidth val="150"/>
        <c:overlap val="100"/>
        <c:axId val="509797064"/>
        <c:axId val="509797488"/>
      </c:barChart>
      <c:catAx>
        <c:axId val="509797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7488"/>
        <c:crosses val="autoZero"/>
        <c:auto val="1"/>
        <c:lblAlgn val="ctr"/>
        <c:lblOffset val="100"/>
        <c:noMultiLvlLbl val="0"/>
      </c:catAx>
      <c:valAx>
        <c:axId val="5097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7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'2161129'!$G$13</c:f>
              <c:strCache>
                <c:ptCount val="1"/>
                <c:pt idx="0">
                  <c:v>Consumo de energía eléctrica por  empleado (kWh /Nº empleados)</c:v>
                </c:pt>
              </c:strCache>
            </c:strRef>
          </c:tx>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'2161129'!$G$14:$G$25</c:f>
              <c:numCache>
                <c:formatCode>0.00</c:formatCode>
                <c:ptCount val="12"/>
                <c:pt idx="0">
                  <c:v>7.5165158617682328</c:v>
                </c:pt>
                <c:pt idx="1">
                  <c:v>7.4563392565136812</c:v>
                </c:pt>
                <c:pt idx="2">
                  <c:v>8.2433227951597079</c:v>
                </c:pt>
                <c:pt idx="3">
                  <c:v>7.8414913332606559</c:v>
                </c:pt>
                <c:pt idx="4">
                  <c:v>9.4504524146953006</c:v>
                </c:pt>
                <c:pt idx="5">
                  <c:v>8.643628038809549</c:v>
                </c:pt>
                <c:pt idx="6">
                  <c:v>8.1232966314182935</c:v>
                </c:pt>
                <c:pt idx="7">
                  <c:v>8.7706312002616382</c:v>
                </c:pt>
                <c:pt idx="8">
                  <c:v>8.4682219557396703</c:v>
                </c:pt>
                <c:pt idx="9">
                  <c:v>8.4543769759075555</c:v>
                </c:pt>
                <c:pt idx="10">
                  <c:v>7.848468330971329</c:v>
                </c:pt>
                <c:pt idx="11">
                  <c:v>7.0204949307751008</c:v>
                </c:pt>
              </c:numCache>
            </c:numRef>
          </c:val>
          <c:extLst>
            <c:ext xmlns:c16="http://schemas.microsoft.com/office/drawing/2014/chart" uri="{C3380CC4-5D6E-409C-BE32-E72D297353CC}">
              <c16:uniqueId val="{00000000-27B8-4D26-8E8F-D2B4CB0722AC}"/>
            </c:ext>
          </c:extLst>
        </c:ser>
        <c:dLbls>
          <c:showLegendKey val="0"/>
          <c:showVal val="0"/>
          <c:showCatName val="0"/>
          <c:showSerName val="0"/>
          <c:showPercent val="0"/>
          <c:showBubbleSize val="0"/>
        </c:dLbls>
        <c:gapWidth val="150"/>
        <c:overlap val="100"/>
        <c:axId val="509798336"/>
        <c:axId val="509798760"/>
      </c:barChart>
      <c:catAx>
        <c:axId val="509798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8760"/>
        <c:crosses val="autoZero"/>
        <c:auto val="1"/>
        <c:lblAlgn val="ctr"/>
        <c:lblOffset val="100"/>
        <c:noMultiLvlLbl val="0"/>
      </c:catAx>
      <c:valAx>
        <c:axId val="509798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8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'2161129'!$H$13</c:f>
              <c:strCache>
                <c:ptCount val="1"/>
                <c:pt idx="0">
                  <c:v>Consumo de energía eléctrica por área física        (kWh/ m2)</c:v>
                </c:pt>
              </c:strCache>
            </c:strRef>
          </c:tx>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49D-4B74-8D03-6DDA7185D803}"/>
            </c:ext>
          </c:extLst>
        </c:ser>
        <c:dLbls>
          <c:showLegendKey val="0"/>
          <c:showVal val="0"/>
          <c:showCatName val="0"/>
          <c:showSerName val="0"/>
          <c:showPercent val="0"/>
          <c:showBubbleSize val="0"/>
        </c:dLbls>
        <c:gapWidth val="150"/>
        <c:overlap val="100"/>
        <c:axId val="509799608"/>
        <c:axId val="509800032"/>
      </c:barChart>
      <c:catAx>
        <c:axId val="509799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0032"/>
        <c:crosses val="autoZero"/>
        <c:auto val="1"/>
        <c:lblAlgn val="ctr"/>
        <c:lblOffset val="100"/>
        <c:noMultiLvlLbl val="0"/>
      </c:catAx>
      <c:valAx>
        <c:axId val="50980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9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'363366'!$B$12:$B$13</c:f>
              <c:strCache>
                <c:ptCount val="2"/>
                <c:pt idx="0">
                  <c:v>Energía     (kWh)</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'363366'!$B$14:$B$25</c:f>
              <c:numCache>
                <c:formatCode>General</c:formatCode>
                <c:ptCount val="12"/>
                <c:pt idx="0">
                  <c:v>252</c:v>
                </c:pt>
                <c:pt idx="1">
                  <c:v>237</c:v>
                </c:pt>
                <c:pt idx="2">
                  <c:v>251</c:v>
                </c:pt>
                <c:pt idx="3">
                  <c:v>245</c:v>
                </c:pt>
                <c:pt idx="4">
                  <c:v>244</c:v>
                </c:pt>
                <c:pt idx="5">
                  <c:v>241</c:v>
                </c:pt>
                <c:pt idx="6">
                  <c:v>231</c:v>
                </c:pt>
                <c:pt idx="7">
                  <c:v>239</c:v>
                </c:pt>
                <c:pt idx="8">
                  <c:v>245</c:v>
                </c:pt>
                <c:pt idx="9">
                  <c:v>238</c:v>
                </c:pt>
                <c:pt idx="10">
                  <c:v>243</c:v>
                </c:pt>
                <c:pt idx="11">
                  <c:v>142</c:v>
                </c:pt>
              </c:numCache>
            </c:numRef>
          </c:val>
          <c:extLst>
            <c:ext xmlns:c16="http://schemas.microsoft.com/office/drawing/2014/chart" uri="{C3380CC4-5D6E-409C-BE32-E72D297353CC}">
              <c16:uniqueId val="{00000000-D46F-4B60-9633-95D581B32892}"/>
            </c:ext>
          </c:extLst>
        </c:ser>
        <c:dLbls>
          <c:showLegendKey val="0"/>
          <c:showVal val="0"/>
          <c:showCatName val="0"/>
          <c:showSerName val="0"/>
          <c:showPercent val="0"/>
          <c:showBubbleSize val="0"/>
        </c:dLbls>
        <c:gapWidth val="150"/>
        <c:overlap val="100"/>
        <c:axId val="509802152"/>
        <c:axId val="509802576"/>
      </c:barChart>
      <c:catAx>
        <c:axId val="50980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2576"/>
        <c:crosses val="autoZero"/>
        <c:auto val="1"/>
        <c:lblAlgn val="ctr"/>
        <c:lblOffset val="100"/>
        <c:noMultiLvlLbl val="0"/>
      </c:catAx>
      <c:valAx>
        <c:axId val="509802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'363366'!$C$12:$C$13</c:f>
              <c:strCache>
                <c:ptCount val="2"/>
                <c:pt idx="0">
                  <c:v>Demanda máxima       (kW)</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340-4906-8729-C13281FA183E}"/>
            </c:ext>
          </c:extLst>
        </c:ser>
        <c:dLbls>
          <c:showLegendKey val="0"/>
          <c:showVal val="0"/>
          <c:showCatName val="0"/>
          <c:showSerName val="0"/>
          <c:showPercent val="0"/>
          <c:showBubbleSize val="0"/>
        </c:dLbls>
        <c:gapWidth val="150"/>
        <c:overlap val="100"/>
        <c:axId val="509803000"/>
        <c:axId val="509803424"/>
      </c:barChart>
      <c:catAx>
        <c:axId val="509803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3424"/>
        <c:crosses val="autoZero"/>
        <c:auto val="1"/>
        <c:lblAlgn val="ctr"/>
        <c:lblOffset val="100"/>
        <c:noMultiLvlLbl val="0"/>
      </c:catAx>
      <c:valAx>
        <c:axId val="509803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3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'363366'!$D$12:$D$13</c:f>
              <c:strCache>
                <c:ptCount val="2"/>
                <c:pt idx="0">
                  <c:v>Importe             (¢)</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'363366'!$D$14:$D$25</c:f>
              <c:numCache>
                <c:formatCode>"₡"#,##0;[Red]\-"₡"#,##0</c:formatCode>
                <c:ptCount val="12"/>
                <c:pt idx="0">
                  <c:v>16916</c:v>
                </c:pt>
                <c:pt idx="1">
                  <c:v>17881</c:v>
                </c:pt>
                <c:pt idx="2">
                  <c:v>18937</c:v>
                </c:pt>
                <c:pt idx="3">
                  <c:v>18586</c:v>
                </c:pt>
                <c:pt idx="4">
                  <c:v>18669</c:v>
                </c:pt>
                <c:pt idx="5">
                  <c:v>18440</c:v>
                </c:pt>
                <c:pt idx="6">
                  <c:v>18121</c:v>
                </c:pt>
                <c:pt idx="7">
                  <c:v>19302</c:v>
                </c:pt>
                <c:pt idx="8">
                  <c:v>19787</c:v>
                </c:pt>
                <c:pt idx="9" formatCode="&quot;₡&quot;#,##0">
                  <c:v>18657</c:v>
                </c:pt>
                <c:pt idx="10" formatCode="&quot;₡&quot;#,##0">
                  <c:v>18242</c:v>
                </c:pt>
                <c:pt idx="11" formatCode="&quot;₡&quot;#,##0">
                  <c:v>10660</c:v>
                </c:pt>
              </c:numCache>
            </c:numRef>
          </c:val>
          <c:extLst>
            <c:ext xmlns:c16="http://schemas.microsoft.com/office/drawing/2014/chart" uri="{C3380CC4-5D6E-409C-BE32-E72D297353CC}">
              <c16:uniqueId val="{00000000-C4F8-488C-9E2A-4EDC966674E1}"/>
            </c:ext>
          </c:extLst>
        </c:ser>
        <c:dLbls>
          <c:showLegendKey val="0"/>
          <c:showVal val="0"/>
          <c:showCatName val="0"/>
          <c:showSerName val="0"/>
          <c:showPercent val="0"/>
          <c:showBubbleSize val="0"/>
        </c:dLbls>
        <c:gapWidth val="150"/>
        <c:overlap val="100"/>
        <c:axId val="509804272"/>
        <c:axId val="509804696"/>
      </c:barChart>
      <c:catAx>
        <c:axId val="5098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4696"/>
        <c:crosses val="autoZero"/>
        <c:auto val="1"/>
        <c:lblAlgn val="ctr"/>
        <c:lblOffset val="100"/>
        <c:noMultiLvlLbl val="0"/>
      </c:catAx>
      <c:valAx>
        <c:axId val="509804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'363366'!$G$13</c:f>
              <c:strCache>
                <c:ptCount val="1"/>
                <c:pt idx="0">
                  <c:v>Consumo de energía eléctrica por  empleado (kWh /Nº empleados)</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'363366'!$G$14:$G$25</c:f>
              <c:numCache>
                <c:formatCode>0.00</c:formatCode>
                <c:ptCount val="12"/>
                <c:pt idx="0">
                  <c:v>2.7471928485773466E-2</c:v>
                </c:pt>
                <c:pt idx="1">
                  <c:v>2.5836694647334568E-2</c:v>
                </c:pt>
                <c:pt idx="2">
                  <c:v>2.7362912896544207E-2</c:v>
                </c:pt>
                <c:pt idx="3">
                  <c:v>2.6708819361168649E-2</c:v>
                </c:pt>
                <c:pt idx="4">
                  <c:v>2.6599803771939386E-2</c:v>
                </c:pt>
                <c:pt idx="5">
                  <c:v>2.6272757004251607E-2</c:v>
                </c:pt>
                <c:pt idx="6">
                  <c:v>2.518260111195901E-2</c:v>
                </c:pt>
                <c:pt idx="7">
                  <c:v>2.6054725825793087E-2</c:v>
                </c:pt>
                <c:pt idx="8">
                  <c:v>2.6708819361168649E-2</c:v>
                </c:pt>
                <c:pt idx="9">
                  <c:v>2.5945710236563828E-2</c:v>
                </c:pt>
                <c:pt idx="10">
                  <c:v>2.6490788182710126E-2</c:v>
                </c:pt>
                <c:pt idx="11">
                  <c:v>1.5480213670554889E-2</c:v>
                </c:pt>
              </c:numCache>
            </c:numRef>
          </c:val>
          <c:extLst>
            <c:ext xmlns:c16="http://schemas.microsoft.com/office/drawing/2014/chart" uri="{C3380CC4-5D6E-409C-BE32-E72D297353CC}">
              <c16:uniqueId val="{00000000-A4B0-4068-80AC-3651D1A2C076}"/>
            </c:ext>
          </c:extLst>
        </c:ser>
        <c:dLbls>
          <c:showLegendKey val="0"/>
          <c:showVal val="0"/>
          <c:showCatName val="0"/>
          <c:showSerName val="0"/>
          <c:showPercent val="0"/>
          <c:showBubbleSize val="0"/>
        </c:dLbls>
        <c:gapWidth val="150"/>
        <c:overlap val="100"/>
        <c:axId val="509805544"/>
        <c:axId val="509805968"/>
      </c:barChart>
      <c:catAx>
        <c:axId val="50980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5968"/>
        <c:crosses val="autoZero"/>
        <c:auto val="1"/>
        <c:lblAlgn val="ctr"/>
        <c:lblOffset val="100"/>
        <c:noMultiLvlLbl val="0"/>
      </c:catAx>
      <c:valAx>
        <c:axId val="50980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'363366'!$H$13</c:f>
              <c:strCache>
                <c:ptCount val="1"/>
                <c:pt idx="0">
                  <c:v>Consumo de energía eléctrica por área física        (kWh/ m2)</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269-4F93-A525-DADCBA612203}"/>
            </c:ext>
          </c:extLst>
        </c:ser>
        <c:dLbls>
          <c:showLegendKey val="0"/>
          <c:showVal val="0"/>
          <c:showCatName val="0"/>
          <c:showSerName val="0"/>
          <c:showPercent val="0"/>
          <c:showBubbleSize val="0"/>
        </c:dLbls>
        <c:gapWidth val="150"/>
        <c:overlap val="100"/>
        <c:axId val="509806816"/>
        <c:axId val="509807240"/>
      </c:barChart>
      <c:catAx>
        <c:axId val="509806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7240"/>
        <c:crosses val="autoZero"/>
        <c:auto val="1"/>
        <c:lblAlgn val="ctr"/>
        <c:lblOffset val="100"/>
        <c:noMultiLvlLbl val="0"/>
      </c:catAx>
      <c:valAx>
        <c:axId val="509807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6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'363340'!$B$12:$B$13</c:f>
              <c:strCache>
                <c:ptCount val="2"/>
                <c:pt idx="0">
                  <c:v>Energía     (kWh)</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'363340'!$B$14:$B$25</c:f>
              <c:numCache>
                <c:formatCode>General</c:formatCode>
                <c:ptCount val="12"/>
                <c:pt idx="0">
                  <c:v>25781</c:v>
                </c:pt>
                <c:pt idx="1">
                  <c:v>25498</c:v>
                </c:pt>
                <c:pt idx="2">
                  <c:v>26956</c:v>
                </c:pt>
                <c:pt idx="3">
                  <c:v>25648</c:v>
                </c:pt>
                <c:pt idx="4">
                  <c:v>22574</c:v>
                </c:pt>
                <c:pt idx="5">
                  <c:v>24129</c:v>
                </c:pt>
                <c:pt idx="6">
                  <c:v>22447</c:v>
                </c:pt>
                <c:pt idx="7">
                  <c:v>25701</c:v>
                </c:pt>
                <c:pt idx="8">
                  <c:v>23695</c:v>
                </c:pt>
                <c:pt idx="9">
                  <c:v>25681</c:v>
                </c:pt>
                <c:pt idx="10">
                  <c:v>28261</c:v>
                </c:pt>
                <c:pt idx="11">
                  <c:v>23564</c:v>
                </c:pt>
              </c:numCache>
            </c:numRef>
          </c:val>
          <c:extLst>
            <c:ext xmlns:c16="http://schemas.microsoft.com/office/drawing/2014/chart" uri="{C3380CC4-5D6E-409C-BE32-E72D297353CC}">
              <c16:uniqueId val="{00000000-7D72-4A3A-B76B-51530180F0A7}"/>
            </c:ext>
          </c:extLst>
        </c:ser>
        <c:dLbls>
          <c:showLegendKey val="0"/>
          <c:showVal val="0"/>
          <c:showCatName val="0"/>
          <c:showSerName val="0"/>
          <c:showPercent val="0"/>
          <c:showBubbleSize val="0"/>
        </c:dLbls>
        <c:gapWidth val="150"/>
        <c:overlap val="100"/>
        <c:axId val="509809360"/>
        <c:axId val="509809784"/>
      </c:barChart>
      <c:catAx>
        <c:axId val="5098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9784"/>
        <c:crosses val="autoZero"/>
        <c:auto val="1"/>
        <c:lblAlgn val="ctr"/>
        <c:lblOffset val="100"/>
        <c:noMultiLvlLbl val="0"/>
      </c:catAx>
      <c:valAx>
        <c:axId val="509809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'363340'!$C$12:$C$13</c:f>
              <c:strCache>
                <c:ptCount val="2"/>
                <c:pt idx="0">
                  <c:v>Demanda máxima       (kW)</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'363340'!$C$14:$C$25</c:f>
              <c:numCache>
                <c:formatCode>General</c:formatCode>
                <c:ptCount val="12"/>
                <c:pt idx="0">
                  <c:v>48.301000000000002</c:v>
                </c:pt>
                <c:pt idx="1">
                  <c:v>49.978000000000002</c:v>
                </c:pt>
                <c:pt idx="2">
                  <c:v>49.978000000000002</c:v>
                </c:pt>
                <c:pt idx="3">
                  <c:v>54.445999999999998</c:v>
                </c:pt>
                <c:pt idx="4">
                  <c:v>50.845999999999997</c:v>
                </c:pt>
                <c:pt idx="5">
                  <c:v>44.838000000000001</c:v>
                </c:pt>
                <c:pt idx="6">
                  <c:v>44.838000000000001</c:v>
                </c:pt>
                <c:pt idx="7">
                  <c:v>51.634</c:v>
                </c:pt>
                <c:pt idx="8">
                  <c:v>51.634</c:v>
                </c:pt>
                <c:pt idx="9">
                  <c:v>52.02</c:v>
                </c:pt>
                <c:pt idx="10">
                  <c:v>52.02</c:v>
                </c:pt>
                <c:pt idx="11">
                  <c:v>52.02</c:v>
                </c:pt>
              </c:numCache>
            </c:numRef>
          </c:val>
          <c:extLst>
            <c:ext xmlns:c16="http://schemas.microsoft.com/office/drawing/2014/chart" uri="{C3380CC4-5D6E-409C-BE32-E72D297353CC}">
              <c16:uniqueId val="{00000000-F470-449D-B11D-5694DE62D901}"/>
            </c:ext>
          </c:extLst>
        </c:ser>
        <c:dLbls>
          <c:showLegendKey val="0"/>
          <c:showVal val="0"/>
          <c:showCatName val="0"/>
          <c:showSerName val="0"/>
          <c:showPercent val="0"/>
          <c:showBubbleSize val="0"/>
        </c:dLbls>
        <c:gapWidth val="150"/>
        <c:overlap val="100"/>
        <c:axId val="509811056"/>
        <c:axId val="509811480"/>
      </c:barChart>
      <c:catAx>
        <c:axId val="50981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1480"/>
        <c:crosses val="autoZero"/>
        <c:auto val="1"/>
        <c:lblAlgn val="ctr"/>
        <c:lblOffset val="100"/>
        <c:noMultiLvlLbl val="0"/>
      </c:catAx>
      <c:valAx>
        <c:axId val="509811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492-475B-8F9A-C51F6B4AC136}"/>
            </c:ext>
          </c:extLst>
        </c:ser>
        <c:dLbls>
          <c:showLegendKey val="0"/>
          <c:showVal val="0"/>
          <c:showCatName val="0"/>
          <c:showSerName val="0"/>
          <c:showPercent val="0"/>
          <c:showBubbleSize val="0"/>
        </c:dLbls>
        <c:gapWidth val="150"/>
        <c:overlap val="100"/>
        <c:axId val="489193624"/>
        <c:axId val="489194048"/>
      </c:barChart>
      <c:catAx>
        <c:axId val="48919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4048"/>
        <c:crosses val="autoZero"/>
        <c:auto val="1"/>
        <c:lblAlgn val="ctr"/>
        <c:lblOffset val="100"/>
        <c:noMultiLvlLbl val="0"/>
      </c:catAx>
      <c:valAx>
        <c:axId val="48919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'363340'!$D$12:$D$13</c:f>
              <c:strCache>
                <c:ptCount val="2"/>
                <c:pt idx="0">
                  <c:v>Importe             (¢)</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'363340'!$D$14:$D$25</c:f>
              <c:numCache>
                <c:formatCode>"₡"#,##0;[Red]\-"₡"#,##0</c:formatCode>
                <c:ptCount val="12"/>
                <c:pt idx="0">
                  <c:v>1343247.86</c:v>
                </c:pt>
                <c:pt idx="1">
                  <c:v>1435689.94</c:v>
                </c:pt>
                <c:pt idx="2">
                  <c:v>1499950.4</c:v>
                </c:pt>
                <c:pt idx="3">
                  <c:v>1483142.26</c:v>
                </c:pt>
                <c:pt idx="4">
                  <c:v>1330493.43</c:v>
                </c:pt>
                <c:pt idx="5">
                  <c:v>1362107.66</c:v>
                </c:pt>
                <c:pt idx="6" formatCode="&quot;₡&quot;#,##0">
                  <c:v>1332139.52</c:v>
                </c:pt>
                <c:pt idx="7" formatCode="&quot;₡&quot;#,##0">
                  <c:v>1556916.27</c:v>
                </c:pt>
                <c:pt idx="8" formatCode="&quot;₡&quot;#,##0">
                  <c:v>1462311.67</c:v>
                </c:pt>
                <c:pt idx="9" formatCode="&quot;₡&quot;#,##0">
                  <c:v>1492856</c:v>
                </c:pt>
                <c:pt idx="10" formatCode="&quot;₡&quot;#,##0">
                  <c:v>1562420</c:v>
                </c:pt>
                <c:pt idx="11" formatCode="&quot;₡&quot;#,##0">
                  <c:v>1356365.41</c:v>
                </c:pt>
              </c:numCache>
            </c:numRef>
          </c:val>
          <c:extLst>
            <c:ext xmlns:c16="http://schemas.microsoft.com/office/drawing/2014/chart" uri="{C3380CC4-5D6E-409C-BE32-E72D297353CC}">
              <c16:uniqueId val="{00000000-D35B-4F16-806F-CACC0B64BDD7}"/>
            </c:ext>
          </c:extLst>
        </c:ser>
        <c:dLbls>
          <c:showLegendKey val="0"/>
          <c:showVal val="0"/>
          <c:showCatName val="0"/>
          <c:showSerName val="0"/>
          <c:showPercent val="0"/>
          <c:showBubbleSize val="0"/>
        </c:dLbls>
        <c:gapWidth val="150"/>
        <c:overlap val="100"/>
        <c:axId val="509812328"/>
        <c:axId val="509812752"/>
      </c:barChart>
      <c:catAx>
        <c:axId val="509812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2752"/>
        <c:crosses val="autoZero"/>
        <c:auto val="1"/>
        <c:lblAlgn val="ctr"/>
        <c:lblOffset val="100"/>
        <c:noMultiLvlLbl val="0"/>
      </c:catAx>
      <c:valAx>
        <c:axId val="50981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2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'363340'!$G$13</c:f>
              <c:strCache>
                <c:ptCount val="1"/>
                <c:pt idx="0">
                  <c:v>Consumo de energía eléctrica por  empleado (kWh /Nº empleados)</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'363340'!$G$14:$G$25</c:f>
              <c:numCache>
                <c:formatCode>0.00</c:formatCode>
                <c:ptCount val="12"/>
                <c:pt idx="0">
                  <c:v>2.8105309059195465</c:v>
                </c:pt>
                <c:pt idx="1">
                  <c:v>2.7796794941676661</c:v>
                </c:pt>
                <c:pt idx="2">
                  <c:v>2.9386242232639268</c:v>
                </c:pt>
                <c:pt idx="3">
                  <c:v>2.796031832552055</c:v>
                </c:pt>
                <c:pt idx="4">
                  <c:v>2.4609179112613102</c:v>
                </c:pt>
                <c:pt idx="5">
                  <c:v>2.6304371525128092</c:v>
                </c:pt>
                <c:pt idx="6">
                  <c:v>2.4470729314291946</c:v>
                </c:pt>
                <c:pt idx="7">
                  <c:v>2.8018096587812056</c:v>
                </c:pt>
                <c:pt idx="8">
                  <c:v>2.5831243867873104</c:v>
                </c:pt>
                <c:pt idx="9">
                  <c:v>2.7996293469966207</c:v>
                </c:pt>
                <c:pt idx="10">
                  <c:v>3.0808895672081107</c:v>
                </c:pt>
                <c:pt idx="11">
                  <c:v>2.5688433445982777</c:v>
                </c:pt>
              </c:numCache>
            </c:numRef>
          </c:val>
          <c:extLst>
            <c:ext xmlns:c16="http://schemas.microsoft.com/office/drawing/2014/chart" uri="{C3380CC4-5D6E-409C-BE32-E72D297353CC}">
              <c16:uniqueId val="{00000000-E0AB-4E8B-B2C2-BAABFBA69623}"/>
            </c:ext>
          </c:extLst>
        </c:ser>
        <c:dLbls>
          <c:showLegendKey val="0"/>
          <c:showVal val="0"/>
          <c:showCatName val="0"/>
          <c:showSerName val="0"/>
          <c:showPercent val="0"/>
          <c:showBubbleSize val="0"/>
        </c:dLbls>
        <c:gapWidth val="150"/>
        <c:overlap val="100"/>
        <c:axId val="509813600"/>
        <c:axId val="509814024"/>
      </c:barChart>
      <c:catAx>
        <c:axId val="509813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4024"/>
        <c:crosses val="autoZero"/>
        <c:auto val="1"/>
        <c:lblAlgn val="ctr"/>
        <c:lblOffset val="100"/>
        <c:noMultiLvlLbl val="0"/>
      </c:catAx>
      <c:valAx>
        <c:axId val="509814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3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'363340'!$H$13</c:f>
              <c:strCache>
                <c:ptCount val="1"/>
                <c:pt idx="0">
                  <c:v>Consumo de energía eléctrica por área física        (kWh/ m2)</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131-4687-A16C-1720F5633F7B}"/>
            </c:ext>
          </c:extLst>
        </c:ser>
        <c:dLbls>
          <c:showLegendKey val="0"/>
          <c:showVal val="0"/>
          <c:showCatName val="0"/>
          <c:showSerName val="0"/>
          <c:showPercent val="0"/>
          <c:showBubbleSize val="0"/>
        </c:dLbls>
        <c:gapWidth val="150"/>
        <c:overlap val="100"/>
        <c:axId val="509814872"/>
        <c:axId val="509815296"/>
      </c:barChart>
      <c:catAx>
        <c:axId val="50981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5296"/>
        <c:crosses val="autoZero"/>
        <c:auto val="1"/>
        <c:lblAlgn val="ctr"/>
        <c:lblOffset val="100"/>
        <c:noMultiLvlLbl val="0"/>
      </c:catAx>
      <c:valAx>
        <c:axId val="5098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'363339'!$B$12:$B$13</c:f>
              <c:strCache>
                <c:ptCount val="2"/>
                <c:pt idx="0">
                  <c:v>Energía     (kWh)</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'363339'!$B$14:$B$25</c:f>
              <c:numCache>
                <c:formatCode>General</c:formatCode>
                <c:ptCount val="12"/>
                <c:pt idx="0">
                  <c:v>9540</c:v>
                </c:pt>
                <c:pt idx="1">
                  <c:v>15780</c:v>
                </c:pt>
                <c:pt idx="2">
                  <c:v>23280</c:v>
                </c:pt>
                <c:pt idx="3">
                  <c:v>18180</c:v>
                </c:pt>
                <c:pt idx="4">
                  <c:v>18960</c:v>
                </c:pt>
                <c:pt idx="5">
                  <c:v>19500</c:v>
                </c:pt>
                <c:pt idx="6">
                  <c:v>7440</c:v>
                </c:pt>
                <c:pt idx="7">
                  <c:v>19320</c:v>
                </c:pt>
                <c:pt idx="8">
                  <c:v>18540</c:v>
                </c:pt>
                <c:pt idx="9">
                  <c:v>18720</c:v>
                </c:pt>
                <c:pt idx="10">
                  <c:v>21720</c:v>
                </c:pt>
                <c:pt idx="11">
                  <c:v>10740</c:v>
                </c:pt>
              </c:numCache>
            </c:numRef>
          </c:val>
          <c:extLst>
            <c:ext xmlns:c16="http://schemas.microsoft.com/office/drawing/2014/chart" uri="{C3380CC4-5D6E-409C-BE32-E72D297353CC}">
              <c16:uniqueId val="{00000000-3015-4933-9D96-93C70A73BC53}"/>
            </c:ext>
          </c:extLst>
        </c:ser>
        <c:dLbls>
          <c:showLegendKey val="0"/>
          <c:showVal val="0"/>
          <c:showCatName val="0"/>
          <c:showSerName val="0"/>
          <c:showPercent val="0"/>
          <c:showBubbleSize val="0"/>
        </c:dLbls>
        <c:gapWidth val="150"/>
        <c:overlap val="100"/>
        <c:axId val="509817416"/>
        <c:axId val="509817840"/>
      </c:barChart>
      <c:catAx>
        <c:axId val="509817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7840"/>
        <c:crosses val="autoZero"/>
        <c:auto val="1"/>
        <c:lblAlgn val="ctr"/>
        <c:lblOffset val="100"/>
        <c:noMultiLvlLbl val="0"/>
      </c:catAx>
      <c:valAx>
        <c:axId val="50981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7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'363339'!$C$12:$C$13</c:f>
              <c:strCache>
                <c:ptCount val="2"/>
                <c:pt idx="0">
                  <c:v>Demanda máxima       (kW)</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'363339'!$C$14:$C$25</c:f>
              <c:numCache>
                <c:formatCode>General</c:formatCode>
                <c:ptCount val="12"/>
                <c:pt idx="0">
                  <c:v>39</c:v>
                </c:pt>
                <c:pt idx="1">
                  <c:v>76.260000000000005</c:v>
                </c:pt>
                <c:pt idx="2">
                  <c:v>85.32</c:v>
                </c:pt>
                <c:pt idx="3">
                  <c:v>79.98</c:v>
                </c:pt>
                <c:pt idx="4">
                  <c:v>76.44</c:v>
                </c:pt>
                <c:pt idx="5">
                  <c:v>72.78</c:v>
                </c:pt>
                <c:pt idx="6">
                  <c:v>33.299999999999997</c:v>
                </c:pt>
                <c:pt idx="7">
                  <c:v>67.739999999999995</c:v>
                </c:pt>
                <c:pt idx="8">
                  <c:v>72.36</c:v>
                </c:pt>
                <c:pt idx="9">
                  <c:v>68.52</c:v>
                </c:pt>
                <c:pt idx="10">
                  <c:v>73.92</c:v>
                </c:pt>
                <c:pt idx="11">
                  <c:v>54.24</c:v>
                </c:pt>
              </c:numCache>
            </c:numRef>
          </c:val>
          <c:extLst>
            <c:ext xmlns:c16="http://schemas.microsoft.com/office/drawing/2014/chart" uri="{C3380CC4-5D6E-409C-BE32-E72D297353CC}">
              <c16:uniqueId val="{00000000-9295-47D2-BEA3-1D92F7D28753}"/>
            </c:ext>
          </c:extLst>
        </c:ser>
        <c:dLbls>
          <c:showLegendKey val="0"/>
          <c:showVal val="0"/>
          <c:showCatName val="0"/>
          <c:showSerName val="0"/>
          <c:showPercent val="0"/>
          <c:showBubbleSize val="0"/>
        </c:dLbls>
        <c:gapWidth val="150"/>
        <c:overlap val="100"/>
        <c:axId val="509818688"/>
        <c:axId val="509819112"/>
      </c:barChart>
      <c:catAx>
        <c:axId val="50981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9112"/>
        <c:crosses val="autoZero"/>
        <c:auto val="1"/>
        <c:lblAlgn val="ctr"/>
        <c:lblOffset val="100"/>
        <c:noMultiLvlLbl val="0"/>
      </c:catAx>
      <c:valAx>
        <c:axId val="50981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'363339'!$D$12:$D$13</c:f>
              <c:strCache>
                <c:ptCount val="2"/>
                <c:pt idx="0">
                  <c:v>Importe             (¢)</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620342.89</c:v>
                </c:pt>
                <c:pt idx="1">
                  <c:v>1170736.3799999999</c:v>
                </c:pt>
                <c:pt idx="2">
                  <c:v>1557608.77</c:v>
                </c:pt>
                <c:pt idx="3">
                  <c:v>1311206.29</c:v>
                </c:pt>
                <c:pt idx="4">
                  <c:v>1330333.3999999999</c:v>
                </c:pt>
                <c:pt idx="5">
                  <c:v>1331392.6299999999</c:v>
                </c:pt>
                <c:pt idx="6" formatCode="&quot;₡&quot;#,##0">
                  <c:v>562705.12</c:v>
                </c:pt>
                <c:pt idx="7" formatCode="&quot;₡&quot;#,##0">
                  <c:v>1363135.55</c:v>
                </c:pt>
                <c:pt idx="8" formatCode="&quot;₡&quot;#,##0">
                  <c:v>1357086.8</c:v>
                </c:pt>
                <c:pt idx="9" formatCode="&quot;₡&quot;#,##0">
                  <c:v>1283420.3600000001</c:v>
                </c:pt>
                <c:pt idx="10" formatCode="&quot;₡&quot;#,##0">
                  <c:v>1412778.2</c:v>
                </c:pt>
                <c:pt idx="11" formatCode="&quot;₡&quot;#,##0">
                  <c:v>807500.33</c:v>
                </c:pt>
              </c:numCache>
            </c:numRef>
          </c:val>
          <c:extLst>
            <c:ext xmlns:c16="http://schemas.microsoft.com/office/drawing/2014/chart" uri="{C3380CC4-5D6E-409C-BE32-E72D297353CC}">
              <c16:uniqueId val="{00000000-5427-4099-93F6-1CE6297836E7}"/>
            </c:ext>
          </c:extLst>
        </c:ser>
        <c:dLbls>
          <c:showLegendKey val="0"/>
          <c:showVal val="0"/>
          <c:showCatName val="0"/>
          <c:showSerName val="0"/>
          <c:showPercent val="0"/>
          <c:showBubbleSize val="0"/>
        </c:dLbls>
        <c:gapWidth val="150"/>
        <c:overlap val="100"/>
        <c:axId val="509819960"/>
        <c:axId val="509820384"/>
      </c:barChart>
      <c:catAx>
        <c:axId val="50981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20384"/>
        <c:crosses val="autoZero"/>
        <c:auto val="1"/>
        <c:lblAlgn val="ctr"/>
        <c:lblOffset val="100"/>
        <c:noMultiLvlLbl val="0"/>
      </c:catAx>
      <c:valAx>
        <c:axId val="509820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'363339'!$G$13</c:f>
              <c:strCache>
                <c:ptCount val="1"/>
                <c:pt idx="0">
                  <c:v>Consumo de energía eléctrica por  empleado (kWh /Nº empleados)</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1.0400087212471383</c:v>
                </c:pt>
                <c:pt idx="1">
                  <c:v>1.7202659980377193</c:v>
                </c:pt>
                <c:pt idx="2">
                  <c:v>2.5378829172571677</c:v>
                </c:pt>
                <c:pt idx="3">
                  <c:v>1.9819034121879429</c:v>
                </c:pt>
                <c:pt idx="4">
                  <c:v>2.0669355717867655</c:v>
                </c:pt>
                <c:pt idx="5">
                  <c:v>145.02707947236453</c:v>
                </c:pt>
                <c:pt idx="6">
                  <c:v>0.8110759838656928</c:v>
                </c:pt>
                <c:pt idx="7">
                  <c:v>2.1061811839092992</c:v>
                </c:pt>
                <c:pt idx="8">
                  <c:v>2.0211490243104766</c:v>
                </c:pt>
                <c:pt idx="9">
                  <c:v>2.0407718303717433</c:v>
                </c:pt>
                <c:pt idx="10">
                  <c:v>2.3678185980595226</c:v>
                </c:pt>
                <c:pt idx="11">
                  <c:v>1.1708274283222502</c:v>
                </c:pt>
              </c:numCache>
            </c:numRef>
          </c:val>
          <c:extLst>
            <c:ext xmlns:c16="http://schemas.microsoft.com/office/drawing/2014/chart" uri="{C3380CC4-5D6E-409C-BE32-E72D297353CC}">
              <c16:uniqueId val="{00000000-38AA-42DC-9C7B-36BE40FB7DE7}"/>
            </c:ext>
          </c:extLst>
        </c:ser>
        <c:dLbls>
          <c:showLegendKey val="0"/>
          <c:showVal val="0"/>
          <c:showCatName val="0"/>
          <c:showSerName val="0"/>
          <c:showPercent val="0"/>
          <c:showBubbleSize val="0"/>
        </c:dLbls>
        <c:gapWidth val="150"/>
        <c:overlap val="100"/>
        <c:axId val="513322624"/>
        <c:axId val="513323048"/>
      </c:barChart>
      <c:catAx>
        <c:axId val="51332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3048"/>
        <c:crosses val="autoZero"/>
        <c:auto val="1"/>
        <c:lblAlgn val="ctr"/>
        <c:lblOffset val="100"/>
        <c:noMultiLvlLbl val="0"/>
      </c:catAx>
      <c:valAx>
        <c:axId val="513323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'363339'!$H$13</c:f>
              <c:strCache>
                <c:ptCount val="1"/>
                <c:pt idx="0">
                  <c:v>Consumo de energía eléctrica por área física        (kWh/ m2)</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EC-4A49-B19C-34F61B69755A}"/>
            </c:ext>
          </c:extLst>
        </c:ser>
        <c:dLbls>
          <c:showLegendKey val="0"/>
          <c:showVal val="0"/>
          <c:showCatName val="0"/>
          <c:showSerName val="0"/>
          <c:showPercent val="0"/>
          <c:showBubbleSize val="0"/>
        </c:dLbls>
        <c:gapWidth val="150"/>
        <c:overlap val="100"/>
        <c:axId val="513323896"/>
        <c:axId val="513324320"/>
      </c:barChart>
      <c:catAx>
        <c:axId val="513323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4320"/>
        <c:crosses val="autoZero"/>
        <c:auto val="1"/>
        <c:lblAlgn val="ctr"/>
        <c:lblOffset val="100"/>
        <c:noMultiLvlLbl val="0"/>
      </c:catAx>
      <c:valAx>
        <c:axId val="5133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3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'363337'!$B$12:$B$13</c:f>
              <c:strCache>
                <c:ptCount val="2"/>
                <c:pt idx="0">
                  <c:v>Energía     (kWh)</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1143</c:v>
                </c:pt>
                <c:pt idx="1">
                  <c:v>1332</c:v>
                </c:pt>
                <c:pt idx="2">
                  <c:v>1898</c:v>
                </c:pt>
                <c:pt idx="3">
                  <c:v>1705</c:v>
                </c:pt>
                <c:pt idx="4">
                  <c:v>2111</c:v>
                </c:pt>
                <c:pt idx="5">
                  <c:v>2331</c:v>
                </c:pt>
                <c:pt idx="6">
                  <c:v>1705</c:v>
                </c:pt>
                <c:pt idx="7">
                  <c:v>2408</c:v>
                </c:pt>
                <c:pt idx="8">
                  <c:v>3011</c:v>
                </c:pt>
                <c:pt idx="9">
                  <c:v>2299</c:v>
                </c:pt>
                <c:pt idx="10">
                  <c:v>1661</c:v>
                </c:pt>
                <c:pt idx="11">
                  <c:v>1435</c:v>
                </c:pt>
              </c:numCache>
            </c:numRef>
          </c:val>
          <c:extLst>
            <c:ext xmlns:c16="http://schemas.microsoft.com/office/drawing/2014/chart" uri="{C3380CC4-5D6E-409C-BE32-E72D297353CC}">
              <c16:uniqueId val="{00000000-5BC0-4CC3-892B-D55366B14BAF}"/>
            </c:ext>
          </c:extLst>
        </c:ser>
        <c:dLbls>
          <c:showLegendKey val="0"/>
          <c:showVal val="0"/>
          <c:showCatName val="0"/>
          <c:showSerName val="0"/>
          <c:showPercent val="0"/>
          <c:showBubbleSize val="0"/>
        </c:dLbls>
        <c:gapWidth val="150"/>
        <c:overlap val="100"/>
        <c:axId val="513326440"/>
        <c:axId val="513326864"/>
      </c:barChart>
      <c:catAx>
        <c:axId val="513326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6864"/>
        <c:crosses val="autoZero"/>
        <c:auto val="1"/>
        <c:lblAlgn val="ctr"/>
        <c:lblOffset val="100"/>
        <c:noMultiLvlLbl val="0"/>
      </c:catAx>
      <c:valAx>
        <c:axId val="513326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6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'363337'!$C$12:$C$13</c:f>
              <c:strCache>
                <c:ptCount val="2"/>
                <c:pt idx="0">
                  <c:v>Demanda máxima       (kW)</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2CA-41CC-A464-B678F75AFA7A}"/>
            </c:ext>
          </c:extLst>
        </c:ser>
        <c:dLbls>
          <c:showLegendKey val="0"/>
          <c:showVal val="0"/>
          <c:showCatName val="0"/>
          <c:showSerName val="0"/>
          <c:showPercent val="0"/>
          <c:showBubbleSize val="0"/>
        </c:dLbls>
        <c:gapWidth val="150"/>
        <c:overlap val="100"/>
        <c:axId val="513327712"/>
        <c:axId val="513328136"/>
      </c:barChart>
      <c:catAx>
        <c:axId val="51332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8136"/>
        <c:crosses val="autoZero"/>
        <c:auto val="1"/>
        <c:lblAlgn val="ctr"/>
        <c:lblOffset val="100"/>
        <c:noMultiLvlLbl val="0"/>
      </c:catAx>
      <c:valAx>
        <c:axId val="513328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60145</c:v>
                </c:pt>
                <c:pt idx="1">
                  <c:v>50474</c:v>
                </c:pt>
                <c:pt idx="2">
                  <c:v>55529</c:v>
                </c:pt>
                <c:pt idx="3">
                  <c:v>58564</c:v>
                </c:pt>
                <c:pt idx="4">
                  <c:v>67485</c:v>
                </c:pt>
                <c:pt idx="5">
                  <c:v>65725</c:v>
                </c:pt>
                <c:pt idx="6">
                  <c:v>64327</c:v>
                </c:pt>
                <c:pt idx="7" formatCode="&quot;₡&quot;#,##0">
                  <c:v>66143</c:v>
                </c:pt>
                <c:pt idx="8" formatCode="&quot;₡&quot;#,##0">
                  <c:v>66386</c:v>
                </c:pt>
                <c:pt idx="9" formatCode="&quot;₡&quot;#,##0">
                  <c:v>75569</c:v>
                </c:pt>
                <c:pt idx="10" formatCode="&quot;₡&quot;#,##0">
                  <c:v>66513</c:v>
                </c:pt>
                <c:pt idx="11" formatCode="&quot;₡&quot;#,##0">
                  <c:v>129658</c:v>
                </c:pt>
              </c:numCache>
            </c:numRef>
          </c:val>
          <c:extLst>
            <c:ext xmlns:c16="http://schemas.microsoft.com/office/drawing/2014/chart" uri="{C3380CC4-5D6E-409C-BE32-E72D297353CC}">
              <c16:uniqueId val="{00000000-390C-44AA-89C9-1C87B6756639}"/>
            </c:ext>
          </c:extLst>
        </c:ser>
        <c:dLbls>
          <c:showLegendKey val="0"/>
          <c:showVal val="0"/>
          <c:showCatName val="0"/>
          <c:showSerName val="0"/>
          <c:showPercent val="0"/>
          <c:showBubbleSize val="0"/>
        </c:dLbls>
        <c:gapWidth val="150"/>
        <c:overlap val="100"/>
        <c:axId val="489194896"/>
        <c:axId val="489195320"/>
      </c:barChart>
      <c:catAx>
        <c:axId val="48919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5320"/>
        <c:crosses val="autoZero"/>
        <c:auto val="1"/>
        <c:lblAlgn val="ctr"/>
        <c:lblOffset val="100"/>
        <c:noMultiLvlLbl val="0"/>
      </c:catAx>
      <c:valAx>
        <c:axId val="48919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76725</c:v>
                </c:pt>
                <c:pt idx="1">
                  <c:v>100495</c:v>
                </c:pt>
                <c:pt idx="2">
                  <c:v>143017</c:v>
                </c:pt>
                <c:pt idx="3">
                  <c:v>129342</c:v>
                </c:pt>
                <c:pt idx="4">
                  <c:v>161074</c:v>
                </c:pt>
                <c:pt idx="5">
                  <c:v>177634</c:v>
                </c:pt>
                <c:pt idx="6" formatCode="&quot;₡&quot;#,##0">
                  <c:v>133753</c:v>
                </c:pt>
                <c:pt idx="7" formatCode="&quot;₡&quot;#,##0">
                  <c:v>193613</c:v>
                </c:pt>
                <c:pt idx="8" formatCode="&quot;₡&quot;#,##0">
                  <c:v>241524</c:v>
                </c:pt>
                <c:pt idx="9" formatCode="&quot;₡&quot;#,##0">
                  <c:v>179525</c:v>
                </c:pt>
                <c:pt idx="10" formatCode="&quot;₡&quot;#,##0">
                  <c:v>124693</c:v>
                </c:pt>
                <c:pt idx="11" formatCode="&quot;₡&quot;#,##0">
                  <c:v>107727</c:v>
                </c:pt>
              </c:numCache>
            </c:numRef>
          </c:val>
          <c:extLst>
            <c:ext xmlns:c16="http://schemas.microsoft.com/office/drawing/2014/chart" uri="{C3380CC4-5D6E-409C-BE32-E72D297353CC}">
              <c16:uniqueId val="{00000000-35A1-499B-B170-64E854C58328}"/>
            </c:ext>
          </c:extLst>
        </c:ser>
        <c:dLbls>
          <c:showLegendKey val="0"/>
          <c:showVal val="0"/>
          <c:showCatName val="0"/>
          <c:showSerName val="0"/>
          <c:showPercent val="0"/>
          <c:showBubbleSize val="0"/>
        </c:dLbls>
        <c:gapWidth val="150"/>
        <c:overlap val="100"/>
        <c:axId val="513328984"/>
        <c:axId val="513329408"/>
      </c:barChart>
      <c:catAx>
        <c:axId val="51332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9408"/>
        <c:crosses val="autoZero"/>
        <c:auto val="1"/>
        <c:lblAlgn val="ctr"/>
        <c:lblOffset val="100"/>
        <c:noMultiLvlLbl val="0"/>
      </c:catAx>
      <c:valAx>
        <c:axId val="51332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0.12460481848904394</c:v>
                </c:pt>
                <c:pt idx="1">
                  <c:v>0.14520876485337403</c:v>
                </c:pt>
                <c:pt idx="2">
                  <c:v>0.20691158835713508</c:v>
                </c:pt>
                <c:pt idx="3">
                  <c:v>0.18587157963588793</c:v>
                </c:pt>
                <c:pt idx="4">
                  <c:v>0.23013190886296742</c:v>
                </c:pt>
                <c:pt idx="5">
                  <c:v>0.25411533849340456</c:v>
                </c:pt>
                <c:pt idx="6">
                  <c:v>0.18587157963588793</c:v>
                </c:pt>
                <c:pt idx="7">
                  <c:v>0.26250953886405753</c:v>
                </c:pt>
                <c:pt idx="8">
                  <c:v>0.32824593916930123</c:v>
                </c:pt>
                <c:pt idx="9">
                  <c:v>0.25062683963806826</c:v>
                </c:pt>
                <c:pt idx="10">
                  <c:v>0.18107489370980051</c:v>
                </c:pt>
                <c:pt idx="11">
                  <c:v>0.15643737054398779</c:v>
                </c:pt>
              </c:numCache>
            </c:numRef>
          </c:val>
          <c:extLst>
            <c:ext xmlns:c16="http://schemas.microsoft.com/office/drawing/2014/chart" uri="{C3380CC4-5D6E-409C-BE32-E72D297353CC}">
              <c16:uniqueId val="{00000000-5ABC-4A49-80BD-AC947E79041A}"/>
            </c:ext>
          </c:extLst>
        </c:ser>
        <c:dLbls>
          <c:showLegendKey val="0"/>
          <c:showVal val="0"/>
          <c:showCatName val="0"/>
          <c:showSerName val="0"/>
          <c:showPercent val="0"/>
          <c:showBubbleSize val="0"/>
        </c:dLbls>
        <c:gapWidth val="150"/>
        <c:overlap val="100"/>
        <c:axId val="513330256"/>
        <c:axId val="513330680"/>
      </c:barChart>
      <c:catAx>
        <c:axId val="51333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0680"/>
        <c:crosses val="autoZero"/>
        <c:auto val="1"/>
        <c:lblAlgn val="ctr"/>
        <c:lblOffset val="100"/>
        <c:noMultiLvlLbl val="0"/>
      </c:catAx>
      <c:valAx>
        <c:axId val="51333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5CB-4499-A01C-C9E1EBA5E1D0}"/>
            </c:ext>
          </c:extLst>
        </c:ser>
        <c:dLbls>
          <c:showLegendKey val="0"/>
          <c:showVal val="0"/>
          <c:showCatName val="0"/>
          <c:showSerName val="0"/>
          <c:showPercent val="0"/>
          <c:showBubbleSize val="0"/>
        </c:dLbls>
        <c:gapWidth val="150"/>
        <c:overlap val="100"/>
        <c:axId val="513331528"/>
        <c:axId val="513331952"/>
      </c:barChart>
      <c:catAx>
        <c:axId val="51333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1952"/>
        <c:crosses val="autoZero"/>
        <c:auto val="1"/>
        <c:lblAlgn val="ctr"/>
        <c:lblOffset val="100"/>
        <c:noMultiLvlLbl val="0"/>
      </c:catAx>
      <c:valAx>
        <c:axId val="5133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2636</c:v>
                </c:pt>
                <c:pt idx="1">
                  <c:v>3397</c:v>
                </c:pt>
                <c:pt idx="2">
                  <c:v>4405</c:v>
                </c:pt>
                <c:pt idx="3">
                  <c:v>4122</c:v>
                </c:pt>
                <c:pt idx="4">
                  <c:v>4622</c:v>
                </c:pt>
                <c:pt idx="5">
                  <c:v>4906</c:v>
                </c:pt>
                <c:pt idx="6">
                  <c:v>3871</c:v>
                </c:pt>
                <c:pt idx="7">
                  <c:v>4699</c:v>
                </c:pt>
                <c:pt idx="8">
                  <c:v>5988</c:v>
                </c:pt>
                <c:pt idx="9">
                  <c:v>5904</c:v>
                </c:pt>
                <c:pt idx="10">
                  <c:v>3607</c:v>
                </c:pt>
                <c:pt idx="11">
                  <c:v>1561</c:v>
                </c:pt>
              </c:numCache>
            </c:numRef>
          </c:val>
          <c:extLst>
            <c:ext xmlns:c16="http://schemas.microsoft.com/office/drawing/2014/chart" uri="{C3380CC4-5D6E-409C-BE32-E72D297353CC}">
              <c16:uniqueId val="{00000000-B185-4DA5-A343-B85D7D6F4FBC}"/>
            </c:ext>
          </c:extLst>
        </c:ser>
        <c:dLbls>
          <c:showLegendKey val="0"/>
          <c:showVal val="0"/>
          <c:showCatName val="0"/>
          <c:showSerName val="0"/>
          <c:showPercent val="0"/>
          <c:showBubbleSize val="0"/>
        </c:dLbls>
        <c:gapWidth val="150"/>
        <c:overlap val="100"/>
        <c:axId val="513334072"/>
        <c:axId val="513334496"/>
      </c:barChart>
      <c:catAx>
        <c:axId val="51333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4496"/>
        <c:crosses val="autoZero"/>
        <c:auto val="1"/>
        <c:lblAlgn val="ctr"/>
        <c:lblOffset val="100"/>
        <c:noMultiLvlLbl val="0"/>
      </c:catAx>
      <c:valAx>
        <c:axId val="51333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pt idx="0">
                  <c:v>9.9499999999999993</c:v>
                </c:pt>
                <c:pt idx="1">
                  <c:v>24.494</c:v>
                </c:pt>
                <c:pt idx="2">
                  <c:v>25.405000000000001</c:v>
                </c:pt>
                <c:pt idx="3">
                  <c:v>27.244</c:v>
                </c:pt>
                <c:pt idx="4">
                  <c:v>28.692</c:v>
                </c:pt>
                <c:pt idx="5">
                  <c:v>18.068000000000001</c:v>
                </c:pt>
                <c:pt idx="6">
                  <c:v>13.250999999999999</c:v>
                </c:pt>
                <c:pt idx="7">
                  <c:v>28.158999999999999</c:v>
                </c:pt>
                <c:pt idx="8">
                  <c:v>30.585000000000001</c:v>
                </c:pt>
                <c:pt idx="9">
                  <c:v>30.83</c:v>
                </c:pt>
                <c:pt idx="10">
                  <c:v>25.506</c:v>
                </c:pt>
                <c:pt idx="11">
                  <c:v>10.09</c:v>
                </c:pt>
              </c:numCache>
            </c:numRef>
          </c:val>
          <c:extLst>
            <c:ext xmlns:c16="http://schemas.microsoft.com/office/drawing/2014/chart" uri="{C3380CC4-5D6E-409C-BE32-E72D297353CC}">
              <c16:uniqueId val="{00000000-343B-41F1-9CBD-C07A9717F6C7}"/>
            </c:ext>
          </c:extLst>
        </c:ser>
        <c:dLbls>
          <c:showLegendKey val="0"/>
          <c:showVal val="0"/>
          <c:showCatName val="0"/>
          <c:showSerName val="0"/>
          <c:showPercent val="0"/>
          <c:showBubbleSize val="0"/>
        </c:dLbls>
        <c:gapWidth val="150"/>
        <c:overlap val="100"/>
        <c:axId val="513335344"/>
        <c:axId val="513335768"/>
      </c:barChart>
      <c:catAx>
        <c:axId val="51333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5768"/>
        <c:crosses val="autoZero"/>
        <c:auto val="1"/>
        <c:lblAlgn val="ctr"/>
        <c:lblOffset val="100"/>
        <c:noMultiLvlLbl val="0"/>
      </c:catAx>
      <c:valAx>
        <c:axId val="51333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181542.41</c:v>
                </c:pt>
                <c:pt idx="1">
                  <c:v>303200.25</c:v>
                </c:pt>
                <c:pt idx="2">
                  <c:v>353289.8</c:v>
                </c:pt>
                <c:pt idx="3">
                  <c:v>355385.48</c:v>
                </c:pt>
                <c:pt idx="4">
                  <c:v>388648.02</c:v>
                </c:pt>
                <c:pt idx="5">
                  <c:v>334369.49</c:v>
                </c:pt>
                <c:pt idx="6" formatCode="&quot;₡&quot;#,##0">
                  <c:v>266805.92</c:v>
                </c:pt>
                <c:pt idx="7" formatCode="&quot;₡&quot;#,##0">
                  <c:v>410267.08</c:v>
                </c:pt>
                <c:pt idx="8" formatCode="&quot;₡&quot;#,##0">
                  <c:v>487197.46</c:v>
                </c:pt>
                <c:pt idx="9" formatCode="&quot;₡&quot;#,##0">
                  <c:v>464349.03</c:v>
                </c:pt>
                <c:pt idx="10" formatCode="&quot;₡&quot;#,##0">
                  <c:v>317048.46000000002</c:v>
                </c:pt>
                <c:pt idx="11" formatCode="&quot;₡&quot;#,##0">
                  <c:v>190579.74</c:v>
                </c:pt>
              </c:numCache>
            </c:numRef>
          </c:val>
          <c:extLst>
            <c:ext xmlns:c16="http://schemas.microsoft.com/office/drawing/2014/chart" uri="{C3380CC4-5D6E-409C-BE32-E72D297353CC}">
              <c16:uniqueId val="{00000000-3F61-4EBB-9683-DDE036189817}"/>
            </c:ext>
          </c:extLst>
        </c:ser>
        <c:dLbls>
          <c:showLegendKey val="0"/>
          <c:showVal val="0"/>
          <c:showCatName val="0"/>
          <c:showSerName val="0"/>
          <c:showPercent val="0"/>
          <c:showBubbleSize val="0"/>
        </c:dLbls>
        <c:gapWidth val="150"/>
        <c:overlap val="100"/>
        <c:axId val="513336616"/>
        <c:axId val="513337040"/>
      </c:barChart>
      <c:catAx>
        <c:axId val="51333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7040"/>
        <c:crosses val="autoZero"/>
        <c:auto val="1"/>
        <c:lblAlgn val="ctr"/>
        <c:lblOffset val="100"/>
        <c:noMultiLvlLbl val="0"/>
      </c:catAx>
      <c:valAx>
        <c:axId val="51333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0.28736509320832881</c:v>
                </c:pt>
                <c:pt idx="1">
                  <c:v>0.37032595661179546</c:v>
                </c:pt>
                <c:pt idx="2">
                  <c:v>0.48021367055488934</c:v>
                </c:pt>
                <c:pt idx="3">
                  <c:v>0.44936225880300884</c:v>
                </c:pt>
                <c:pt idx="4">
                  <c:v>0.50387005341763869</c:v>
                </c:pt>
                <c:pt idx="5">
                  <c:v>0.53483048075874851</c:v>
                </c:pt>
                <c:pt idx="6">
                  <c:v>0.42199934590646465</c:v>
                </c:pt>
                <c:pt idx="7">
                  <c:v>0.51226425378829177</c:v>
                </c:pt>
                <c:pt idx="8">
                  <c:v>0.65278534830480761</c:v>
                </c:pt>
                <c:pt idx="9">
                  <c:v>0.64362803880954977</c:v>
                </c:pt>
                <c:pt idx="10">
                  <c:v>0.39321923034994005</c:v>
                </c:pt>
                <c:pt idx="11">
                  <c:v>0.17017333478687452</c:v>
                </c:pt>
              </c:numCache>
            </c:numRef>
          </c:val>
          <c:extLst>
            <c:ext xmlns:c16="http://schemas.microsoft.com/office/drawing/2014/chart" uri="{C3380CC4-5D6E-409C-BE32-E72D297353CC}">
              <c16:uniqueId val="{00000000-CD2C-4534-BC0A-B5AF7B437154}"/>
            </c:ext>
          </c:extLst>
        </c:ser>
        <c:dLbls>
          <c:showLegendKey val="0"/>
          <c:showVal val="0"/>
          <c:showCatName val="0"/>
          <c:showSerName val="0"/>
          <c:showPercent val="0"/>
          <c:showBubbleSize val="0"/>
        </c:dLbls>
        <c:gapWidth val="150"/>
        <c:overlap val="100"/>
        <c:axId val="513337888"/>
        <c:axId val="513338312"/>
      </c:barChart>
      <c:catAx>
        <c:axId val="51333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8312"/>
        <c:crosses val="autoZero"/>
        <c:auto val="1"/>
        <c:lblAlgn val="ctr"/>
        <c:lblOffset val="100"/>
        <c:noMultiLvlLbl val="0"/>
      </c:catAx>
      <c:valAx>
        <c:axId val="51333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229-466E-8077-188DAB19D53D}"/>
            </c:ext>
          </c:extLst>
        </c:ser>
        <c:dLbls>
          <c:showLegendKey val="0"/>
          <c:showVal val="0"/>
          <c:showCatName val="0"/>
          <c:showSerName val="0"/>
          <c:showPercent val="0"/>
          <c:showBubbleSize val="0"/>
        </c:dLbls>
        <c:gapWidth val="150"/>
        <c:overlap val="100"/>
        <c:axId val="513339160"/>
        <c:axId val="513339584"/>
      </c:barChart>
      <c:catAx>
        <c:axId val="51333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9584"/>
        <c:crosses val="autoZero"/>
        <c:auto val="1"/>
        <c:lblAlgn val="ctr"/>
        <c:lblOffset val="100"/>
        <c:noMultiLvlLbl val="0"/>
      </c:catAx>
      <c:valAx>
        <c:axId val="51333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125300</c:v>
                </c:pt>
                <c:pt idx="1">
                  <c:v>168700</c:v>
                </c:pt>
                <c:pt idx="2">
                  <c:v>201600</c:v>
                </c:pt>
                <c:pt idx="3">
                  <c:v>180600</c:v>
                </c:pt>
                <c:pt idx="4">
                  <c:v>186200</c:v>
                </c:pt>
                <c:pt idx="5">
                  <c:v>210700</c:v>
                </c:pt>
                <c:pt idx="6">
                  <c:v>142800</c:v>
                </c:pt>
                <c:pt idx="7">
                  <c:v>203000</c:v>
                </c:pt>
                <c:pt idx="8">
                  <c:v>199500</c:v>
                </c:pt>
                <c:pt idx="9">
                  <c:v>211400</c:v>
                </c:pt>
                <c:pt idx="10">
                  <c:v>219800</c:v>
                </c:pt>
                <c:pt idx="11">
                  <c:v>198100</c:v>
                </c:pt>
              </c:numCache>
            </c:numRef>
          </c:val>
          <c:extLst>
            <c:ext xmlns:c16="http://schemas.microsoft.com/office/drawing/2014/chart" uri="{C3380CC4-5D6E-409C-BE32-E72D297353CC}">
              <c16:uniqueId val="{00000000-B273-4FD3-BE83-F0693E4B49C7}"/>
            </c:ext>
          </c:extLst>
        </c:ser>
        <c:dLbls>
          <c:showLegendKey val="0"/>
          <c:showVal val="0"/>
          <c:showCatName val="0"/>
          <c:showSerName val="0"/>
          <c:showPercent val="0"/>
          <c:showBubbleSize val="0"/>
        </c:dLbls>
        <c:gapWidth val="150"/>
        <c:overlap val="100"/>
        <c:axId val="513341704"/>
        <c:axId val="513342128"/>
      </c:barChart>
      <c:catAx>
        <c:axId val="51334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128"/>
        <c:crosses val="autoZero"/>
        <c:auto val="1"/>
        <c:lblAlgn val="ctr"/>
        <c:lblOffset val="100"/>
        <c:noMultiLvlLbl val="0"/>
      </c:catAx>
      <c:valAx>
        <c:axId val="51334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pt idx="0">
                  <c:v>348.6</c:v>
                </c:pt>
                <c:pt idx="1">
                  <c:v>480.9</c:v>
                </c:pt>
                <c:pt idx="2">
                  <c:v>614.6</c:v>
                </c:pt>
                <c:pt idx="3">
                  <c:v>527.1</c:v>
                </c:pt>
                <c:pt idx="4">
                  <c:v>568.4</c:v>
                </c:pt>
                <c:pt idx="5">
                  <c:v>590.79999999999995</c:v>
                </c:pt>
                <c:pt idx="6">
                  <c:v>541.1</c:v>
                </c:pt>
                <c:pt idx="7">
                  <c:v>545.29999999999995</c:v>
                </c:pt>
                <c:pt idx="8">
                  <c:v>542.5</c:v>
                </c:pt>
                <c:pt idx="9">
                  <c:v>579.6</c:v>
                </c:pt>
                <c:pt idx="10">
                  <c:v>592.20000000000005</c:v>
                </c:pt>
                <c:pt idx="11">
                  <c:v>565.6</c:v>
                </c:pt>
              </c:numCache>
            </c:numRef>
          </c:val>
          <c:extLst>
            <c:ext xmlns:c16="http://schemas.microsoft.com/office/drawing/2014/chart" uri="{C3380CC4-5D6E-409C-BE32-E72D297353CC}">
              <c16:uniqueId val="{00000000-B698-4972-B092-C562EF650189}"/>
            </c:ext>
          </c:extLst>
        </c:ser>
        <c:dLbls>
          <c:showLegendKey val="0"/>
          <c:showVal val="0"/>
          <c:showCatName val="0"/>
          <c:showSerName val="0"/>
          <c:showPercent val="0"/>
          <c:showBubbleSize val="0"/>
        </c:dLbls>
        <c:gapWidth val="150"/>
        <c:overlap val="100"/>
        <c:axId val="513342552"/>
        <c:axId val="513342976"/>
      </c:barChart>
      <c:catAx>
        <c:axId val="513342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976"/>
        <c:crosses val="autoZero"/>
        <c:auto val="1"/>
        <c:lblAlgn val="ctr"/>
        <c:lblOffset val="100"/>
        <c:noMultiLvlLbl val="0"/>
      </c:catAx>
      <c:valAx>
        <c:axId val="513342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2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9.7677967949416772E-2</c:v>
                </c:pt>
                <c:pt idx="1">
                  <c:v>7.29314291943748E-2</c:v>
                </c:pt>
                <c:pt idx="2">
                  <c:v>8.0235473672735202E-2</c:v>
                </c:pt>
                <c:pt idx="3">
                  <c:v>8.4160034884988549E-2</c:v>
                </c:pt>
                <c:pt idx="4">
                  <c:v>9.6151749700207123E-2</c:v>
                </c:pt>
                <c:pt idx="5">
                  <c:v>9.3644391147934158E-2</c:v>
                </c:pt>
                <c:pt idx="6">
                  <c:v>8.9392783167993026E-2</c:v>
                </c:pt>
                <c:pt idx="7">
                  <c:v>8.9283767578763759E-2</c:v>
                </c:pt>
                <c:pt idx="8">
                  <c:v>8.9610814346451545E-2</c:v>
                </c:pt>
                <c:pt idx="9">
                  <c:v>0.10509102801700643</c:v>
                </c:pt>
                <c:pt idx="10">
                  <c:v>9.6587812057124176E-2</c:v>
                </c:pt>
                <c:pt idx="11">
                  <c:v>8.808459609724191E-2</c:v>
                </c:pt>
              </c:numCache>
            </c:numRef>
          </c:val>
          <c:extLst>
            <c:ext xmlns:c16="http://schemas.microsoft.com/office/drawing/2014/chart" uri="{C3380CC4-5D6E-409C-BE32-E72D297353CC}">
              <c16:uniqueId val="{00000000-D39D-43CE-92A9-69F60B33D631}"/>
            </c:ext>
          </c:extLst>
        </c:ser>
        <c:dLbls>
          <c:showLegendKey val="0"/>
          <c:showVal val="0"/>
          <c:showCatName val="0"/>
          <c:showSerName val="0"/>
          <c:showPercent val="0"/>
          <c:showBubbleSize val="0"/>
        </c:dLbls>
        <c:gapWidth val="150"/>
        <c:overlap val="100"/>
        <c:axId val="489196168"/>
        <c:axId val="489196592"/>
      </c:barChart>
      <c:catAx>
        <c:axId val="48919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6592"/>
        <c:crosses val="autoZero"/>
        <c:auto val="1"/>
        <c:lblAlgn val="ctr"/>
        <c:lblOffset val="100"/>
        <c:noMultiLvlLbl val="0"/>
      </c:catAx>
      <c:valAx>
        <c:axId val="48919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6966080.3700000001</c:v>
                </c:pt>
                <c:pt idx="1">
                  <c:v>10063686.199999999</c:v>
                </c:pt>
                <c:pt idx="2">
                  <c:v>12244430.300000001</c:v>
                </c:pt>
                <c:pt idx="3">
                  <c:v>10935080.630000001</c:v>
                </c:pt>
                <c:pt idx="4">
                  <c:v>11483804.220000001</c:v>
                </c:pt>
                <c:pt idx="5">
                  <c:v>12644096.67</c:v>
                </c:pt>
                <c:pt idx="6" formatCode="&quot;₡&quot;#,##0">
                  <c:v>9840109.9800000004</c:v>
                </c:pt>
                <c:pt idx="7" formatCode="&quot;₡&quot;#,##0">
                  <c:v>12704034.15</c:v>
                </c:pt>
                <c:pt idx="8" formatCode="&quot;₡&quot;#,##0">
                  <c:v>12531753.050000001</c:v>
                </c:pt>
                <c:pt idx="9" formatCode="&quot;₡&quot;#,##0">
                  <c:v>12733740.34</c:v>
                </c:pt>
                <c:pt idx="10" formatCode="&quot;₡&quot;#,##0">
                  <c:v>12776213.939999999</c:v>
                </c:pt>
                <c:pt idx="11" formatCode="&quot;₡&quot;#,##0">
                  <c:v>11727171.26</c:v>
                </c:pt>
              </c:numCache>
            </c:numRef>
          </c:val>
          <c:extLst>
            <c:ext xmlns:c16="http://schemas.microsoft.com/office/drawing/2014/chart" uri="{C3380CC4-5D6E-409C-BE32-E72D297353CC}">
              <c16:uniqueId val="{00000000-C415-4A9B-A294-B696A91CECC9}"/>
            </c:ext>
          </c:extLst>
        </c:ser>
        <c:dLbls>
          <c:showLegendKey val="0"/>
          <c:showVal val="0"/>
          <c:showCatName val="0"/>
          <c:showSerName val="0"/>
          <c:showPercent val="0"/>
          <c:showBubbleSize val="0"/>
        </c:dLbls>
        <c:gapWidth val="150"/>
        <c:overlap val="100"/>
        <c:axId val="513343824"/>
        <c:axId val="513344248"/>
      </c:barChart>
      <c:catAx>
        <c:axId val="51334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4248"/>
        <c:crosses val="autoZero"/>
        <c:auto val="1"/>
        <c:lblAlgn val="ctr"/>
        <c:lblOffset val="100"/>
        <c:noMultiLvlLbl val="0"/>
      </c:catAx>
      <c:valAx>
        <c:axId val="513344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13.65965333042625</c:v>
                </c:pt>
                <c:pt idx="1">
                  <c:v>18.390929902976126</c:v>
                </c:pt>
                <c:pt idx="2">
                  <c:v>21.977542788618774</c:v>
                </c:pt>
                <c:pt idx="3">
                  <c:v>19.688215414804318</c:v>
                </c:pt>
                <c:pt idx="4">
                  <c:v>20.298702714488172</c:v>
                </c:pt>
                <c:pt idx="5">
                  <c:v>22.969584650605036</c:v>
                </c:pt>
                <c:pt idx="6">
                  <c:v>15.567426141938297</c:v>
                </c:pt>
                <c:pt idx="7">
                  <c:v>22.130164613539737</c:v>
                </c:pt>
                <c:pt idx="8">
                  <c:v>21.748610051237328</c:v>
                </c:pt>
                <c:pt idx="9">
                  <c:v>23.045895563065518</c:v>
                </c:pt>
                <c:pt idx="10">
                  <c:v>23.961626512591302</c:v>
                </c:pt>
                <c:pt idx="11">
                  <c:v>21.595988226316365</c:v>
                </c:pt>
              </c:numCache>
            </c:numRef>
          </c:val>
          <c:extLst>
            <c:ext xmlns:c16="http://schemas.microsoft.com/office/drawing/2014/chart" uri="{C3380CC4-5D6E-409C-BE32-E72D297353CC}">
              <c16:uniqueId val="{00000000-7B87-4D29-8104-E71F19964A53}"/>
            </c:ext>
          </c:extLst>
        </c:ser>
        <c:dLbls>
          <c:showLegendKey val="0"/>
          <c:showVal val="0"/>
          <c:showCatName val="0"/>
          <c:showSerName val="0"/>
          <c:showPercent val="0"/>
          <c:showBubbleSize val="0"/>
        </c:dLbls>
        <c:gapWidth val="150"/>
        <c:overlap val="100"/>
        <c:axId val="513345096"/>
        <c:axId val="513345520"/>
      </c:barChart>
      <c:catAx>
        <c:axId val="5133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5520"/>
        <c:crosses val="autoZero"/>
        <c:auto val="1"/>
        <c:lblAlgn val="ctr"/>
        <c:lblOffset val="100"/>
        <c:noMultiLvlLbl val="0"/>
      </c:catAx>
      <c:valAx>
        <c:axId val="51334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E7-41B6-8B3B-C2E5CAFA86F3}"/>
            </c:ext>
          </c:extLst>
        </c:ser>
        <c:dLbls>
          <c:showLegendKey val="0"/>
          <c:showVal val="0"/>
          <c:showCatName val="0"/>
          <c:showSerName val="0"/>
          <c:showPercent val="0"/>
          <c:showBubbleSize val="0"/>
        </c:dLbls>
        <c:gapWidth val="150"/>
        <c:overlap val="100"/>
        <c:axId val="513346368"/>
        <c:axId val="513346792"/>
      </c:barChart>
      <c:catAx>
        <c:axId val="5133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6792"/>
        <c:crosses val="autoZero"/>
        <c:auto val="1"/>
        <c:lblAlgn val="ctr"/>
        <c:lblOffset val="100"/>
        <c:noMultiLvlLbl val="0"/>
      </c:catAx>
      <c:valAx>
        <c:axId val="513346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110</c:v>
                </c:pt>
                <c:pt idx="1">
                  <c:v>117</c:v>
                </c:pt>
                <c:pt idx="2">
                  <c:v>120</c:v>
                </c:pt>
                <c:pt idx="3">
                  <c:v>271</c:v>
                </c:pt>
                <c:pt idx="4">
                  <c:v>219</c:v>
                </c:pt>
                <c:pt idx="5">
                  <c:v>251</c:v>
                </c:pt>
                <c:pt idx="6">
                  <c:v>192</c:v>
                </c:pt>
                <c:pt idx="7">
                  <c:v>213</c:v>
                </c:pt>
                <c:pt idx="8">
                  <c:v>197</c:v>
                </c:pt>
                <c:pt idx="9">
                  <c:v>197</c:v>
                </c:pt>
                <c:pt idx="10">
                  <c:v>169</c:v>
                </c:pt>
                <c:pt idx="11">
                  <c:v>47</c:v>
                </c:pt>
              </c:numCache>
            </c:numRef>
          </c:val>
          <c:extLst>
            <c:ext xmlns:c16="http://schemas.microsoft.com/office/drawing/2014/chart" uri="{C3380CC4-5D6E-409C-BE32-E72D297353CC}">
              <c16:uniqueId val="{00000000-9AA7-4CF1-8BB9-5CD250BB7F92}"/>
            </c:ext>
          </c:extLst>
        </c:ser>
        <c:dLbls>
          <c:showLegendKey val="0"/>
          <c:showVal val="0"/>
          <c:showCatName val="0"/>
          <c:showSerName val="0"/>
          <c:showPercent val="0"/>
          <c:showBubbleSize val="0"/>
        </c:dLbls>
        <c:gapWidth val="150"/>
        <c:overlap val="100"/>
        <c:axId val="513348912"/>
        <c:axId val="513349336"/>
      </c:barChart>
      <c:catAx>
        <c:axId val="513348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9336"/>
        <c:crosses val="autoZero"/>
        <c:auto val="1"/>
        <c:lblAlgn val="ctr"/>
        <c:lblOffset val="100"/>
        <c:noMultiLvlLbl val="0"/>
      </c:catAx>
      <c:valAx>
        <c:axId val="513349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8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69-4F37-97D4-A86FE45B0C79}"/>
            </c:ext>
          </c:extLst>
        </c:ser>
        <c:dLbls>
          <c:showLegendKey val="0"/>
          <c:showVal val="0"/>
          <c:showCatName val="0"/>
          <c:showSerName val="0"/>
          <c:showPercent val="0"/>
          <c:showBubbleSize val="0"/>
        </c:dLbls>
        <c:gapWidth val="150"/>
        <c:overlap val="100"/>
        <c:axId val="513350184"/>
        <c:axId val="513350608"/>
      </c:barChart>
      <c:catAx>
        <c:axId val="513350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0608"/>
        <c:crosses val="autoZero"/>
        <c:auto val="1"/>
        <c:lblAlgn val="ctr"/>
        <c:lblOffset val="100"/>
        <c:noMultiLvlLbl val="0"/>
      </c:catAx>
      <c:valAx>
        <c:axId val="51335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0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"₡"#,##0.00;[Red]\-"₡"#,##0.00</c:formatCode>
                <c:ptCount val="12"/>
                <c:pt idx="0">
                  <c:v>7384</c:v>
                </c:pt>
                <c:pt idx="1">
                  <c:v>8827</c:v>
                </c:pt>
                <c:pt idx="2">
                  <c:v>9054</c:v>
                </c:pt>
                <c:pt idx="3">
                  <c:v>20558</c:v>
                </c:pt>
                <c:pt idx="4">
                  <c:v>16757</c:v>
                </c:pt>
                <c:pt idx="5">
                  <c:v>19205</c:v>
                </c:pt>
                <c:pt idx="6">
                  <c:v>15062</c:v>
                </c:pt>
                <c:pt idx="7">
                  <c:v>17202</c:v>
                </c:pt>
                <c:pt idx="8">
                  <c:v>15910</c:v>
                </c:pt>
                <c:pt idx="9" formatCode="&quot;₡&quot;#,##0">
                  <c:v>15443</c:v>
                </c:pt>
                <c:pt idx="10" formatCode="&quot;₡&quot;#,##0">
                  <c:v>12687</c:v>
                </c:pt>
                <c:pt idx="11" formatCode="&quot;₡&quot;#,##0">
                  <c:v>19471</c:v>
                </c:pt>
              </c:numCache>
            </c:numRef>
          </c:val>
          <c:extLst>
            <c:ext xmlns:c16="http://schemas.microsoft.com/office/drawing/2014/chart" uri="{C3380CC4-5D6E-409C-BE32-E72D297353CC}">
              <c16:uniqueId val="{00000000-5167-4FA1-959C-C92E7D8C52FE}"/>
            </c:ext>
          </c:extLst>
        </c:ser>
        <c:dLbls>
          <c:showLegendKey val="0"/>
          <c:showVal val="0"/>
          <c:showCatName val="0"/>
          <c:showSerName val="0"/>
          <c:showPercent val="0"/>
          <c:showBubbleSize val="0"/>
        </c:dLbls>
        <c:gapWidth val="150"/>
        <c:overlap val="100"/>
        <c:axId val="513351456"/>
        <c:axId val="513351880"/>
      </c:barChart>
      <c:catAx>
        <c:axId val="51335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1880"/>
        <c:crosses val="autoZero"/>
        <c:auto val="1"/>
        <c:lblAlgn val="ctr"/>
        <c:lblOffset val="100"/>
        <c:noMultiLvlLbl val="0"/>
      </c:catAx>
      <c:valAx>
        <c:axId val="513351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00;[Red]\-&quot;₡&quot;#,##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1.1991714815218575E-2</c:v>
                </c:pt>
                <c:pt idx="1">
                  <c:v>1.2754823939823395E-2</c:v>
                </c:pt>
                <c:pt idx="2">
                  <c:v>1.3081870707511174E-2</c:v>
                </c:pt>
                <c:pt idx="3">
                  <c:v>2.9543224681129403E-2</c:v>
                </c:pt>
                <c:pt idx="4">
                  <c:v>2.3874414041207891E-2</c:v>
                </c:pt>
                <c:pt idx="5">
                  <c:v>2.7362912896544207E-2</c:v>
                </c:pt>
                <c:pt idx="6">
                  <c:v>2.0930993132017878E-2</c:v>
                </c:pt>
                <c:pt idx="7">
                  <c:v>2.3220320505832334E-2</c:v>
                </c:pt>
                <c:pt idx="8">
                  <c:v>2.1476071078164176E-2</c:v>
                </c:pt>
                <c:pt idx="9">
                  <c:v>2.1476071078164176E-2</c:v>
                </c:pt>
                <c:pt idx="10">
                  <c:v>1.8423634579744903E-2</c:v>
                </c:pt>
                <c:pt idx="11">
                  <c:v>5.1237326937752098E-3</c:v>
                </c:pt>
              </c:numCache>
            </c:numRef>
          </c:val>
          <c:extLst>
            <c:ext xmlns:c16="http://schemas.microsoft.com/office/drawing/2014/chart" uri="{C3380CC4-5D6E-409C-BE32-E72D297353CC}">
              <c16:uniqueId val="{00000000-0198-4AB8-A997-91C5E9F80DC8}"/>
            </c:ext>
          </c:extLst>
        </c:ser>
        <c:dLbls>
          <c:showLegendKey val="0"/>
          <c:showVal val="0"/>
          <c:showCatName val="0"/>
          <c:showSerName val="0"/>
          <c:showPercent val="0"/>
          <c:showBubbleSize val="0"/>
        </c:dLbls>
        <c:gapWidth val="150"/>
        <c:overlap val="100"/>
        <c:axId val="513352728"/>
        <c:axId val="513353152"/>
      </c:barChart>
      <c:catAx>
        <c:axId val="513352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3152"/>
        <c:crosses val="autoZero"/>
        <c:auto val="1"/>
        <c:lblAlgn val="ctr"/>
        <c:lblOffset val="100"/>
        <c:noMultiLvlLbl val="0"/>
      </c:catAx>
      <c:valAx>
        <c:axId val="5133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2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31-4D3F-9642-954C2EEE1252}"/>
            </c:ext>
          </c:extLst>
        </c:ser>
        <c:dLbls>
          <c:showLegendKey val="0"/>
          <c:showVal val="0"/>
          <c:showCatName val="0"/>
          <c:showSerName val="0"/>
          <c:showPercent val="0"/>
          <c:showBubbleSize val="0"/>
        </c:dLbls>
        <c:gapWidth val="150"/>
        <c:overlap val="100"/>
        <c:axId val="513354000"/>
        <c:axId val="513354424"/>
      </c:barChart>
      <c:catAx>
        <c:axId val="51335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4424"/>
        <c:crosses val="autoZero"/>
        <c:auto val="1"/>
        <c:lblAlgn val="ctr"/>
        <c:lblOffset val="100"/>
        <c:noMultiLvlLbl val="0"/>
      </c:catAx>
      <c:valAx>
        <c:axId val="513354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896</c:v>
                </c:pt>
                <c:pt idx="2">
                  <c:v>669</c:v>
                </c:pt>
                <c:pt idx="3">
                  <c:v>736</c:v>
                </c:pt>
                <c:pt idx="4">
                  <c:v>772</c:v>
                </c:pt>
                <c:pt idx="5">
                  <c:v>882</c:v>
                </c:pt>
                <c:pt idx="6">
                  <c:v>859</c:v>
                </c:pt>
                <c:pt idx="7">
                  <c:v>820</c:v>
                </c:pt>
                <c:pt idx="8">
                  <c:v>819</c:v>
                </c:pt>
                <c:pt idx="9">
                  <c:v>822</c:v>
                </c:pt>
                <c:pt idx="10">
                  <c:v>964</c:v>
                </c:pt>
                <c:pt idx="11">
                  <c:v>886</c:v>
                </c:pt>
                <c:pt idx="12">
                  <c:v>808</c:v>
                </c:pt>
              </c:numCache>
            </c:numRef>
          </c:val>
          <c:extLst>
            <c:ext xmlns:c16="http://schemas.microsoft.com/office/drawing/2014/chart" uri="{C3380CC4-5D6E-409C-BE32-E72D297353CC}">
              <c16:uniqueId val="{00000000-9106-4304-8C39-5B1008CBAED4}"/>
            </c:ext>
          </c:extLst>
        </c:ser>
        <c:dLbls>
          <c:showLegendKey val="0"/>
          <c:showVal val="0"/>
          <c:showCatName val="0"/>
          <c:showSerName val="0"/>
          <c:showPercent val="0"/>
          <c:showBubbleSize val="0"/>
        </c:dLbls>
        <c:gapWidth val="150"/>
        <c:overlap val="100"/>
        <c:axId val="513356120"/>
        <c:axId val="513356544"/>
      </c:barChart>
      <c:catAx>
        <c:axId val="513356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6544"/>
        <c:crosses val="autoZero"/>
        <c:auto val="1"/>
        <c:lblAlgn val="ctr"/>
        <c:lblOffset val="100"/>
        <c:noMultiLvlLbl val="0"/>
      </c:catAx>
      <c:valAx>
        <c:axId val="51335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6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3B8-4F8C-9003-BD2E6F4A1991}"/>
            </c:ext>
          </c:extLst>
        </c:ser>
        <c:dLbls>
          <c:showLegendKey val="0"/>
          <c:showVal val="0"/>
          <c:showCatName val="0"/>
          <c:showSerName val="0"/>
          <c:showPercent val="0"/>
          <c:showBubbleSize val="0"/>
        </c:dLbls>
        <c:gapWidth val="150"/>
        <c:overlap val="100"/>
        <c:axId val="513357392"/>
        <c:axId val="513357816"/>
      </c:barChart>
      <c:catAx>
        <c:axId val="513357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7816"/>
        <c:crosses val="autoZero"/>
        <c:auto val="1"/>
        <c:lblAlgn val="ctr"/>
        <c:lblOffset val="100"/>
        <c:noMultiLvlLbl val="0"/>
      </c:catAx>
      <c:valAx>
        <c:axId val="513357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7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A61-4FB1-92D2-A9AA56B2CA28}"/>
            </c:ext>
          </c:extLst>
        </c:ser>
        <c:dLbls>
          <c:showLegendKey val="0"/>
          <c:showVal val="0"/>
          <c:showCatName val="0"/>
          <c:showSerName val="0"/>
          <c:showPercent val="0"/>
          <c:showBubbleSize val="0"/>
        </c:dLbls>
        <c:gapWidth val="150"/>
        <c:overlap val="100"/>
        <c:axId val="489197864"/>
        <c:axId val="489198288"/>
      </c:barChart>
      <c:catAx>
        <c:axId val="489197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8288"/>
        <c:crosses val="autoZero"/>
        <c:auto val="1"/>
        <c:lblAlgn val="ctr"/>
        <c:lblOffset val="100"/>
        <c:noMultiLvlLbl val="0"/>
      </c:catAx>
      <c:valAx>
        <c:axId val="48919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7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60145</c:v>
                </c:pt>
                <c:pt idx="1">
                  <c:v>50474</c:v>
                </c:pt>
                <c:pt idx="2">
                  <c:v>55529</c:v>
                </c:pt>
                <c:pt idx="3">
                  <c:v>58564</c:v>
                </c:pt>
                <c:pt idx="4">
                  <c:v>67485</c:v>
                </c:pt>
                <c:pt idx="5">
                  <c:v>65725</c:v>
                </c:pt>
                <c:pt idx="6">
                  <c:v>64327</c:v>
                </c:pt>
                <c:pt idx="7" formatCode="&quot;₡&quot;#,##0">
                  <c:v>66143</c:v>
                </c:pt>
                <c:pt idx="8" formatCode="&quot;₡&quot;#,##0">
                  <c:v>66386</c:v>
                </c:pt>
                <c:pt idx="9" formatCode="&quot;₡&quot;#,##0">
                  <c:v>75569</c:v>
                </c:pt>
                <c:pt idx="10" formatCode="&quot;₡&quot;#,##0">
                  <c:v>66513</c:v>
                </c:pt>
                <c:pt idx="11" formatCode="&quot;₡&quot;#,##0">
                  <c:v>129658</c:v>
                </c:pt>
              </c:numCache>
            </c:numRef>
          </c:val>
          <c:extLst>
            <c:ext xmlns:c16="http://schemas.microsoft.com/office/drawing/2014/chart" uri="{C3380CC4-5D6E-409C-BE32-E72D297353CC}">
              <c16:uniqueId val="{00000000-4882-4310-BED8-D95CA120A1AE}"/>
            </c:ext>
          </c:extLst>
        </c:ser>
        <c:dLbls>
          <c:showLegendKey val="0"/>
          <c:showVal val="0"/>
          <c:showCatName val="0"/>
          <c:showSerName val="0"/>
          <c:showPercent val="0"/>
          <c:showBubbleSize val="0"/>
        </c:dLbls>
        <c:gapWidth val="150"/>
        <c:overlap val="100"/>
        <c:axId val="513358664"/>
        <c:axId val="513359088"/>
      </c:barChart>
      <c:catAx>
        <c:axId val="513358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9088"/>
        <c:crosses val="autoZero"/>
        <c:auto val="1"/>
        <c:lblAlgn val="ctr"/>
        <c:lblOffset val="100"/>
        <c:noMultiLvlLbl val="0"/>
      </c:catAx>
      <c:valAx>
        <c:axId val="51335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8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9.7677967949416772E-2</c:v>
                </c:pt>
                <c:pt idx="1">
                  <c:v>7.29314291943748E-2</c:v>
                </c:pt>
                <c:pt idx="2">
                  <c:v>8.0235473672735202E-2</c:v>
                </c:pt>
                <c:pt idx="3">
                  <c:v>8.4160034884988549E-2</c:v>
                </c:pt>
                <c:pt idx="4">
                  <c:v>9.6151749700207123E-2</c:v>
                </c:pt>
                <c:pt idx="5">
                  <c:v>9.3644391147934158E-2</c:v>
                </c:pt>
                <c:pt idx="6">
                  <c:v>8.9392783167993026E-2</c:v>
                </c:pt>
                <c:pt idx="7">
                  <c:v>8.9283767578763759E-2</c:v>
                </c:pt>
                <c:pt idx="8">
                  <c:v>8.9610814346451545E-2</c:v>
                </c:pt>
                <c:pt idx="9">
                  <c:v>0.10509102801700643</c:v>
                </c:pt>
                <c:pt idx="10">
                  <c:v>9.6587812057124176E-2</c:v>
                </c:pt>
                <c:pt idx="11">
                  <c:v>8.808459609724191E-2</c:v>
                </c:pt>
              </c:numCache>
            </c:numRef>
          </c:val>
          <c:extLst>
            <c:ext xmlns:c16="http://schemas.microsoft.com/office/drawing/2014/chart" uri="{C3380CC4-5D6E-409C-BE32-E72D297353CC}">
              <c16:uniqueId val="{00000000-AACB-4C12-BD47-06104BDD8229}"/>
            </c:ext>
          </c:extLst>
        </c:ser>
        <c:dLbls>
          <c:showLegendKey val="0"/>
          <c:showVal val="0"/>
          <c:showCatName val="0"/>
          <c:showSerName val="0"/>
          <c:showPercent val="0"/>
          <c:showBubbleSize val="0"/>
        </c:dLbls>
        <c:gapWidth val="150"/>
        <c:overlap val="100"/>
        <c:axId val="513359936"/>
        <c:axId val="513360360"/>
      </c:barChart>
      <c:catAx>
        <c:axId val="513359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0360"/>
        <c:crosses val="autoZero"/>
        <c:auto val="1"/>
        <c:lblAlgn val="ctr"/>
        <c:lblOffset val="100"/>
        <c:noMultiLvlLbl val="0"/>
      </c:catAx>
      <c:valAx>
        <c:axId val="513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D4B-4ADD-8003-8D5F462263DE}"/>
            </c:ext>
          </c:extLst>
        </c:ser>
        <c:dLbls>
          <c:showLegendKey val="0"/>
          <c:showVal val="0"/>
          <c:showCatName val="0"/>
          <c:showSerName val="0"/>
          <c:showPercent val="0"/>
          <c:showBubbleSize val="0"/>
        </c:dLbls>
        <c:gapWidth val="150"/>
        <c:overlap val="100"/>
        <c:axId val="513361208"/>
        <c:axId val="513361632"/>
      </c:barChart>
      <c:catAx>
        <c:axId val="513361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1632"/>
        <c:crosses val="autoZero"/>
        <c:auto val="1"/>
        <c:lblAlgn val="ctr"/>
        <c:lblOffset val="100"/>
        <c:noMultiLvlLbl val="0"/>
      </c:catAx>
      <c:valAx>
        <c:axId val="51336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1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'2161129'!$B$14:$B$25</c:f>
              <c:numCache>
                <c:formatCode>General</c:formatCode>
                <c:ptCount val="12"/>
                <c:pt idx="0">
                  <c:v>68949</c:v>
                </c:pt>
                <c:pt idx="1">
                  <c:v>68397</c:v>
                </c:pt>
                <c:pt idx="2">
                  <c:v>75616</c:v>
                </c:pt>
                <c:pt idx="3">
                  <c:v>71930</c:v>
                </c:pt>
                <c:pt idx="4">
                  <c:v>86689</c:v>
                </c:pt>
                <c:pt idx="5">
                  <c:v>79288</c:v>
                </c:pt>
                <c:pt idx="6">
                  <c:v>74515</c:v>
                </c:pt>
                <c:pt idx="7">
                  <c:v>80453</c:v>
                </c:pt>
                <c:pt idx="8">
                  <c:v>77679</c:v>
                </c:pt>
                <c:pt idx="9">
                  <c:v>77552</c:v>
                </c:pt>
                <c:pt idx="10">
                  <c:v>71994</c:v>
                </c:pt>
                <c:pt idx="11">
                  <c:v>64399</c:v>
                </c:pt>
              </c:numCache>
            </c:numRef>
          </c:val>
          <c:extLst>
            <c:ext xmlns:c16="http://schemas.microsoft.com/office/drawing/2014/chart" uri="{C3380CC4-5D6E-409C-BE32-E72D297353CC}">
              <c16:uniqueId val="{00000000-5F80-4557-BADD-84711A9E96E4}"/>
            </c:ext>
          </c:extLst>
        </c:ser>
        <c:dLbls>
          <c:showLegendKey val="0"/>
          <c:showVal val="0"/>
          <c:showCatName val="0"/>
          <c:showSerName val="0"/>
          <c:showPercent val="0"/>
          <c:showBubbleSize val="0"/>
        </c:dLbls>
        <c:gapWidth val="150"/>
        <c:overlap val="100"/>
        <c:axId val="513363752"/>
        <c:axId val="513364176"/>
      </c:barChart>
      <c:catAx>
        <c:axId val="513363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4176"/>
        <c:crosses val="autoZero"/>
        <c:auto val="1"/>
        <c:lblAlgn val="ctr"/>
        <c:lblOffset val="100"/>
        <c:noMultiLvlLbl val="0"/>
      </c:catAx>
      <c:valAx>
        <c:axId val="513364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3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'2161129'!$C$14:$C$25</c:f>
              <c:numCache>
                <c:formatCode>General</c:formatCode>
                <c:ptCount val="12"/>
                <c:pt idx="0">
                  <c:v>153.30000000000001</c:v>
                </c:pt>
                <c:pt idx="1">
                  <c:v>153.30000000000001</c:v>
                </c:pt>
                <c:pt idx="2">
                  <c:v>157.5</c:v>
                </c:pt>
                <c:pt idx="3">
                  <c:v>153.30000000000001</c:v>
                </c:pt>
                <c:pt idx="4">
                  <c:v>189</c:v>
                </c:pt>
                <c:pt idx="5">
                  <c:v>153.30000000000001</c:v>
                </c:pt>
                <c:pt idx="6">
                  <c:v>153.30000000000001</c:v>
                </c:pt>
                <c:pt idx="7">
                  <c:v>170.1</c:v>
                </c:pt>
                <c:pt idx="8">
                  <c:v>170.1</c:v>
                </c:pt>
                <c:pt idx="9" formatCode="0">
                  <c:v>161.46666666666664</c:v>
                </c:pt>
                <c:pt idx="10">
                  <c:v>168</c:v>
                </c:pt>
                <c:pt idx="11" formatCode="0">
                  <c:v>164.00740740740741</c:v>
                </c:pt>
              </c:numCache>
            </c:numRef>
          </c:val>
          <c:extLst>
            <c:ext xmlns:c16="http://schemas.microsoft.com/office/drawing/2014/chart" uri="{C3380CC4-5D6E-409C-BE32-E72D297353CC}">
              <c16:uniqueId val="{00000000-EACF-46D6-8DCA-2A29F47D937C}"/>
            </c:ext>
          </c:extLst>
        </c:ser>
        <c:dLbls>
          <c:showLegendKey val="0"/>
          <c:showVal val="0"/>
          <c:showCatName val="0"/>
          <c:showSerName val="0"/>
          <c:showPercent val="0"/>
          <c:showBubbleSize val="0"/>
        </c:dLbls>
        <c:gapWidth val="150"/>
        <c:overlap val="100"/>
        <c:axId val="513365024"/>
        <c:axId val="513365448"/>
      </c:barChart>
      <c:catAx>
        <c:axId val="513365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5448"/>
        <c:crosses val="autoZero"/>
        <c:auto val="1"/>
        <c:lblAlgn val="ctr"/>
        <c:lblOffset val="100"/>
        <c:noMultiLvlLbl val="0"/>
      </c:catAx>
      <c:valAx>
        <c:axId val="513365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5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'2161129'!$D$14:$D$25</c:f>
              <c:numCache>
                <c:formatCode>"₡"#,##0;[Red]\-"₡"#,##0</c:formatCode>
                <c:ptCount val="12"/>
                <c:pt idx="0">
                  <c:v>5587895</c:v>
                </c:pt>
                <c:pt idx="1">
                  <c:v>5556125</c:v>
                </c:pt>
                <c:pt idx="2">
                  <c:v>6011585</c:v>
                </c:pt>
                <c:pt idx="3">
                  <c:v>6350145</c:v>
                </c:pt>
                <c:pt idx="4">
                  <c:v>7554260</c:v>
                </c:pt>
                <c:pt idx="5">
                  <c:v>6918330</c:v>
                </c:pt>
                <c:pt idx="6" formatCode="&quot;₡&quot;#,##0">
                  <c:v>6402395</c:v>
                </c:pt>
                <c:pt idx="7" formatCode="&quot;₡&quot;#,##0">
                  <c:v>7039405</c:v>
                </c:pt>
                <c:pt idx="8" formatCode="&quot;₡&quot;#,##0">
                  <c:v>6864485</c:v>
                </c:pt>
                <c:pt idx="9" formatCode="&quot;₡&quot;#,##0">
                  <c:v>6162780</c:v>
                </c:pt>
                <c:pt idx="10" formatCode="&quot;₡&quot;#,##0">
                  <c:v>5884505</c:v>
                </c:pt>
                <c:pt idx="11" formatCode="&quot;₡&quot;#,##0">
                  <c:v>5772450</c:v>
                </c:pt>
              </c:numCache>
            </c:numRef>
          </c:val>
          <c:extLst>
            <c:ext xmlns:c16="http://schemas.microsoft.com/office/drawing/2014/chart" uri="{C3380CC4-5D6E-409C-BE32-E72D297353CC}">
              <c16:uniqueId val="{00000000-51A9-4E0C-89BE-628D92593B1A}"/>
            </c:ext>
          </c:extLst>
        </c:ser>
        <c:dLbls>
          <c:showLegendKey val="0"/>
          <c:showVal val="0"/>
          <c:showCatName val="0"/>
          <c:showSerName val="0"/>
          <c:showPercent val="0"/>
          <c:showBubbleSize val="0"/>
        </c:dLbls>
        <c:gapWidth val="150"/>
        <c:overlap val="100"/>
        <c:axId val="513366296"/>
        <c:axId val="513366720"/>
      </c:barChart>
      <c:catAx>
        <c:axId val="513366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6720"/>
        <c:crosses val="autoZero"/>
        <c:auto val="1"/>
        <c:lblAlgn val="ctr"/>
        <c:lblOffset val="100"/>
        <c:noMultiLvlLbl val="0"/>
      </c:catAx>
      <c:valAx>
        <c:axId val="513366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6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'2161129'!$G$14:$G$25</c:f>
              <c:numCache>
                <c:formatCode>0.00</c:formatCode>
                <c:ptCount val="12"/>
                <c:pt idx="0">
                  <c:v>7.5165158617682328</c:v>
                </c:pt>
                <c:pt idx="1">
                  <c:v>7.4563392565136812</c:v>
                </c:pt>
                <c:pt idx="2">
                  <c:v>8.2433227951597079</c:v>
                </c:pt>
                <c:pt idx="3">
                  <c:v>7.8414913332606559</c:v>
                </c:pt>
                <c:pt idx="4">
                  <c:v>9.4504524146953006</c:v>
                </c:pt>
                <c:pt idx="5">
                  <c:v>8.643628038809549</c:v>
                </c:pt>
                <c:pt idx="6">
                  <c:v>8.1232966314182935</c:v>
                </c:pt>
                <c:pt idx="7">
                  <c:v>8.7706312002616382</c:v>
                </c:pt>
                <c:pt idx="8">
                  <c:v>8.4682219557396703</c:v>
                </c:pt>
                <c:pt idx="9">
                  <c:v>8.4543769759075555</c:v>
                </c:pt>
                <c:pt idx="10">
                  <c:v>7.848468330971329</c:v>
                </c:pt>
                <c:pt idx="11">
                  <c:v>7.0204949307751008</c:v>
                </c:pt>
              </c:numCache>
            </c:numRef>
          </c:val>
          <c:extLst>
            <c:ext xmlns:c16="http://schemas.microsoft.com/office/drawing/2014/chart" uri="{C3380CC4-5D6E-409C-BE32-E72D297353CC}">
              <c16:uniqueId val="{00000000-FD88-4B68-86FC-D0530B7C6E2F}"/>
            </c:ext>
          </c:extLst>
        </c:ser>
        <c:dLbls>
          <c:showLegendKey val="0"/>
          <c:showVal val="0"/>
          <c:showCatName val="0"/>
          <c:showSerName val="0"/>
          <c:showPercent val="0"/>
          <c:showBubbleSize val="0"/>
        </c:dLbls>
        <c:gapWidth val="150"/>
        <c:overlap val="100"/>
        <c:axId val="513367568"/>
        <c:axId val="513367992"/>
      </c:barChart>
      <c:catAx>
        <c:axId val="5133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7992"/>
        <c:crosses val="autoZero"/>
        <c:auto val="1"/>
        <c:lblAlgn val="ctr"/>
        <c:lblOffset val="100"/>
        <c:noMultiLvlLbl val="0"/>
      </c:catAx>
      <c:valAx>
        <c:axId val="51336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15-4EB3-9E42-A88ACB2E7CC6}"/>
            </c:ext>
          </c:extLst>
        </c:ser>
        <c:dLbls>
          <c:showLegendKey val="0"/>
          <c:showVal val="0"/>
          <c:showCatName val="0"/>
          <c:showSerName val="0"/>
          <c:showPercent val="0"/>
          <c:showBubbleSize val="0"/>
        </c:dLbls>
        <c:gapWidth val="150"/>
        <c:overlap val="100"/>
        <c:axId val="513368840"/>
        <c:axId val="513369264"/>
      </c:barChart>
      <c:catAx>
        <c:axId val="513368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9264"/>
        <c:crosses val="autoZero"/>
        <c:auto val="1"/>
        <c:lblAlgn val="ctr"/>
        <c:lblOffset val="100"/>
        <c:noMultiLvlLbl val="0"/>
      </c:catAx>
      <c:valAx>
        <c:axId val="513369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8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bar"/>
        <c:grouping val="clustered"/>
        <c:varyColors val="0"/>
        <c:ser>
          <c:idx val="0"/>
          <c:order val="0"/>
          <c:tx>
            <c:strRef>
              <c:f>'14-Consumo por edificio'!$C$7:$C$8</c:f>
              <c:strCache>
                <c:ptCount val="2"/>
                <c:pt idx="0">
                  <c:v>Consumo de Energía  (kWh/mes)</c:v>
                </c:pt>
              </c:strCache>
            </c:strRef>
          </c:tx>
          <c:invertIfNegative val="0"/>
          <c:val>
            <c:numRef>
              <c:f>'14-Consumo por edificio'!$C$9:$C$15</c:f>
              <c:numCache>
                <c:formatCode>0.00</c:formatCode>
                <c:ptCount val="7"/>
                <c:pt idx="0">
                  <c:v>2415.5</c:v>
                </c:pt>
                <c:pt idx="1">
                  <c:v>20560</c:v>
                </c:pt>
                <c:pt idx="2">
                  <c:v>187308.33333333334</c:v>
                </c:pt>
                <c:pt idx="3">
                  <c:v>4143.166666666667</c:v>
                </c:pt>
                <c:pt idx="4">
                  <c:v>16810</c:v>
                </c:pt>
                <c:pt idx="5">
                  <c:v>24994.583333333332</c:v>
                </c:pt>
                <c:pt idx="6">
                  <c:v>3673.3333333333335</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0"/>
                    </c:strCache>
                  </c:strRef>
                </c15:cat>
              </c15:filteredCategoryTitle>
            </c:ext>
            <c:ext xmlns:c16="http://schemas.microsoft.com/office/drawing/2014/chart" uri="{C3380CC4-5D6E-409C-BE32-E72D297353CC}">
              <c16:uniqueId val="{00000000-B6AC-40B1-B315-305093EC7F2E}"/>
            </c:ext>
          </c:extLst>
        </c:ser>
        <c:dLbls>
          <c:showLegendKey val="0"/>
          <c:showVal val="0"/>
          <c:showCatName val="0"/>
          <c:showSerName val="0"/>
          <c:showPercent val="0"/>
          <c:showBubbleSize val="0"/>
        </c:dLbls>
        <c:gapWidth val="150"/>
        <c:axId val="513371808"/>
        <c:axId val="513372232"/>
      </c:barChart>
      <c:catAx>
        <c:axId val="5133718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2232"/>
        <c:crosses val="autoZero"/>
        <c:auto val="1"/>
        <c:lblAlgn val="ctr"/>
        <c:lblOffset val="100"/>
        <c:noMultiLvlLbl val="0"/>
      </c:catAx>
      <c:valAx>
        <c:axId val="51337223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1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68438683250430565"/>
        </c:manualLayout>
      </c:layout>
      <c:barChart>
        <c:barDir val="bar"/>
        <c:grouping val="clustered"/>
        <c:varyColors val="0"/>
        <c:ser>
          <c:idx val="0"/>
          <c:order val="0"/>
          <c:tx>
            <c:strRef>
              <c:f>'14-Consumo por edificio'!$D$7:$D$8</c:f>
              <c:strCache>
                <c:ptCount val="2"/>
                <c:pt idx="0">
                  <c:v>Demanda máxima (kW)</c:v>
                </c:pt>
              </c:strCache>
            </c:strRef>
          </c:tx>
          <c:invertIfNegative val="0"/>
          <c:val>
            <c:numRef>
              <c:f>'14-Consumo por edificio'!$D$9:$D$15</c:f>
              <c:numCache>
                <c:formatCode>0.00</c:formatCode>
                <c:ptCount val="7"/>
                <c:pt idx="0">
                  <c:v>21.876999999999999</c:v>
                </c:pt>
                <c:pt idx="1">
                  <c:v>73.760000000000005</c:v>
                </c:pt>
                <c:pt idx="2">
                  <c:v>614.6</c:v>
                </c:pt>
                <c:pt idx="3">
                  <c:v>30.83</c:v>
                </c:pt>
                <c:pt idx="4">
                  <c:v>85.32</c:v>
                </c:pt>
                <c:pt idx="5">
                  <c:v>54.445999999999998</c:v>
                </c:pt>
                <c:pt idx="6">
                  <c:v>51.76</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0"/>
                    </c:strCache>
                  </c:strRef>
                </c15:cat>
              </c15:filteredCategoryTitle>
            </c:ext>
            <c:ext xmlns:c16="http://schemas.microsoft.com/office/drawing/2014/chart" uri="{C3380CC4-5D6E-409C-BE32-E72D297353CC}">
              <c16:uniqueId val="{00000000-D50F-454C-A39B-FB0563319259}"/>
            </c:ext>
          </c:extLst>
        </c:ser>
        <c:dLbls>
          <c:showLegendKey val="0"/>
          <c:showVal val="0"/>
          <c:showCatName val="0"/>
          <c:showSerName val="0"/>
          <c:showPercent val="0"/>
          <c:showBubbleSize val="0"/>
        </c:dLbls>
        <c:gapWidth val="150"/>
        <c:axId val="509810208"/>
        <c:axId val="513373080"/>
      </c:barChart>
      <c:catAx>
        <c:axId val="5098102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6.4580961210619053E-3"/>
              <c:y val="0.5848677906030445"/>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3080"/>
        <c:crosses val="autoZero"/>
        <c:auto val="1"/>
        <c:lblAlgn val="ctr"/>
        <c:lblOffset val="100"/>
        <c:noMultiLvlLbl val="0"/>
      </c:catAx>
      <c:valAx>
        <c:axId val="51337308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0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125300</c:v>
                </c:pt>
                <c:pt idx="1">
                  <c:v>168700</c:v>
                </c:pt>
                <c:pt idx="2">
                  <c:v>201600</c:v>
                </c:pt>
                <c:pt idx="3">
                  <c:v>180600</c:v>
                </c:pt>
                <c:pt idx="4">
                  <c:v>186200</c:v>
                </c:pt>
                <c:pt idx="5">
                  <c:v>210700</c:v>
                </c:pt>
                <c:pt idx="6">
                  <c:v>142800</c:v>
                </c:pt>
                <c:pt idx="7">
                  <c:v>203000</c:v>
                </c:pt>
                <c:pt idx="8">
                  <c:v>199500</c:v>
                </c:pt>
                <c:pt idx="9">
                  <c:v>211400</c:v>
                </c:pt>
                <c:pt idx="10">
                  <c:v>219800</c:v>
                </c:pt>
                <c:pt idx="11">
                  <c:v>198100</c:v>
                </c:pt>
              </c:numCache>
            </c:numRef>
          </c:val>
          <c:extLst>
            <c:ext xmlns:c16="http://schemas.microsoft.com/office/drawing/2014/chart" uri="{C3380CC4-5D6E-409C-BE32-E72D297353CC}">
              <c16:uniqueId val="{00000000-1F87-41C3-BAF9-40397B643049}"/>
            </c:ext>
          </c:extLst>
        </c:ser>
        <c:dLbls>
          <c:showLegendKey val="0"/>
          <c:showVal val="0"/>
          <c:showCatName val="0"/>
          <c:showSerName val="0"/>
          <c:showPercent val="0"/>
          <c:showBubbleSize val="0"/>
        </c:dLbls>
        <c:gapWidth val="150"/>
        <c:overlap val="100"/>
        <c:axId val="489200408"/>
        <c:axId val="489200832"/>
      </c:barChart>
      <c:catAx>
        <c:axId val="489200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0832"/>
        <c:crosses val="autoZero"/>
        <c:auto val="1"/>
        <c:lblAlgn val="ctr"/>
        <c:lblOffset val="100"/>
        <c:noMultiLvlLbl val="0"/>
      </c:catAx>
      <c:valAx>
        <c:axId val="489200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0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bar"/>
        <c:grouping val="clustered"/>
        <c:varyColors val="0"/>
        <c:ser>
          <c:idx val="0"/>
          <c:order val="0"/>
          <c:tx>
            <c:strRef>
              <c:f>'14-Consumo por edificio'!$E$7:$E$8</c:f>
              <c:strCache>
                <c:ptCount val="2"/>
                <c:pt idx="0">
                  <c:v>Importe (¢/mes)</c:v>
                </c:pt>
              </c:strCache>
            </c:strRef>
          </c:tx>
          <c:invertIfNegative val="0"/>
          <c:val>
            <c:numRef>
              <c:f>'14-Consumo por edificio'!$E$9:$E$15</c:f>
              <c:numCache>
                <c:formatCode>0.00</c:formatCode>
                <c:ptCount val="7"/>
                <c:pt idx="0">
                  <c:v>254193.19749999998</c:v>
                </c:pt>
                <c:pt idx="1">
                  <c:v>1331955.4083333334</c:v>
                </c:pt>
                <c:pt idx="2">
                  <c:v>11387516.759166667</c:v>
                </c:pt>
                <c:pt idx="3">
                  <c:v>337723.59500000003</c:v>
                </c:pt>
                <c:pt idx="4">
                  <c:v>1175687.2266666668</c:v>
                </c:pt>
                <c:pt idx="5">
                  <c:v>1434803.3683333332</c:v>
                </c:pt>
                <c:pt idx="6">
                  <c:v>402749.6241666667</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0"/>
                    </c:strCache>
                  </c:strRef>
                </c15:cat>
              </c15:filteredCategoryTitle>
            </c:ext>
            <c:ext xmlns:c16="http://schemas.microsoft.com/office/drawing/2014/chart" uri="{C3380CC4-5D6E-409C-BE32-E72D297353CC}">
              <c16:uniqueId val="{00000000-466E-4326-9385-BFD8B8DF5602}"/>
            </c:ext>
          </c:extLst>
        </c:ser>
        <c:dLbls>
          <c:showLegendKey val="0"/>
          <c:showVal val="0"/>
          <c:showCatName val="0"/>
          <c:showSerName val="0"/>
          <c:showPercent val="0"/>
          <c:showBubbleSize val="0"/>
        </c:dLbls>
        <c:gapWidth val="150"/>
        <c:axId val="513373928"/>
        <c:axId val="513374352"/>
      </c:barChart>
      <c:catAx>
        <c:axId val="51337392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8.325576971418119E-3"/>
              <c:y val="0.4196404802154735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4352"/>
        <c:crosses val="autoZero"/>
        <c:auto val="1"/>
        <c:lblAlgn val="ctr"/>
        <c:lblOffset val="100"/>
        <c:noMultiLvlLbl val="0"/>
      </c:catAx>
      <c:valAx>
        <c:axId val="51337435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3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bar"/>
        <c:grouping val="clustered"/>
        <c:varyColors val="0"/>
        <c:ser>
          <c:idx val="0"/>
          <c:order val="0"/>
          <c:tx>
            <c:strRef>
              <c:f>'14-Consumo por edificio'!$H$8</c:f>
              <c:strCache>
                <c:ptCount val="1"/>
                <c:pt idx="0">
                  <c:v>Consumo de energía eléctrica por empleado al mes  (kWh/empleado/mes)</c:v>
                </c:pt>
              </c:strCache>
            </c:strRef>
          </c:tx>
          <c:invertIfNegative val="0"/>
          <c:val>
            <c:numRef>
              <c:f>'14-Consumo por edificio'!$H$9:$H$18</c:f>
              <c:numCache>
                <c:formatCode>0.00</c:formatCode>
                <c:ptCount val="10"/>
                <c:pt idx="0">
                  <c:v>0.26332715578327703</c:v>
                </c:pt>
                <c:pt idx="1">
                  <c:v>2.2413605145535809</c:v>
                </c:pt>
                <c:pt idx="2">
                  <c:v>20.419528325883935</c:v>
                </c:pt>
                <c:pt idx="3">
                  <c:v>0.45166975544169491</c:v>
                </c:pt>
                <c:pt idx="4">
                  <c:v>13.740991678476687</c:v>
                </c:pt>
                <c:pt idx="5">
                  <c:v>2.7247992296231693</c:v>
                </c:pt>
                <c:pt idx="6">
                  <c:v>0.40045059776881425</c:v>
                </c:pt>
                <c:pt idx="7">
                  <c:v>1.9104982012427777E-2</c:v>
                </c:pt>
                <c:pt idx="8">
                  <c:v>0.20930084668774304</c:v>
                </c:pt>
                <c:pt idx="9">
                  <c:v>2.5509647879646793E-2</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0"/>
                    </c:strCache>
                  </c:strRef>
                </c15:cat>
              </c15:filteredCategoryTitle>
            </c:ext>
            <c:ext xmlns:c16="http://schemas.microsoft.com/office/drawing/2014/chart" uri="{C3380CC4-5D6E-409C-BE32-E72D297353CC}">
              <c16:uniqueId val="{00000000-4A26-4F12-A7E5-1B276B7BB45A}"/>
            </c:ext>
          </c:extLst>
        </c:ser>
        <c:dLbls>
          <c:showLegendKey val="0"/>
          <c:showVal val="0"/>
          <c:showCatName val="0"/>
          <c:showSerName val="0"/>
          <c:showPercent val="0"/>
          <c:showBubbleSize val="0"/>
        </c:dLbls>
        <c:gapWidth val="150"/>
        <c:axId val="513375200"/>
        <c:axId val="513375624"/>
      </c:barChart>
      <c:catAx>
        <c:axId val="513375200"/>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0466279541461863E-2"/>
              <c:y val="0.4721078698616694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5624"/>
        <c:crosses val="autoZero"/>
        <c:auto val="1"/>
        <c:lblAlgn val="ctr"/>
        <c:lblOffset val="100"/>
        <c:noMultiLvlLbl val="0"/>
      </c:catAx>
      <c:valAx>
        <c:axId val="513375624"/>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5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 (kWh/m2)</a:t>
            </a:r>
          </a:p>
        </c:rich>
      </c:tx>
      <c:overlay val="0"/>
    </c:title>
    <c:autoTitleDeleted val="0"/>
    <c:plotArea>
      <c:layout/>
      <c:barChart>
        <c:barDir val="bar"/>
        <c:grouping val="clustered"/>
        <c:varyColors val="0"/>
        <c:ser>
          <c:idx val="0"/>
          <c:order val="0"/>
          <c:tx>
            <c:strRef>
              <c:f>'14-Consumo por edificio'!$I$8</c:f>
              <c:strCache>
                <c:ptCount val="1"/>
                <c:pt idx="0">
                  <c:v>Consumo de energía eléctrica por área física  por mes  (kWh/m2/mes)</c:v>
                </c:pt>
              </c:strCache>
            </c:strRef>
          </c:tx>
          <c:invertIfNegative val="0"/>
          <c:val>
            <c:numRef>
              <c:f>'14-Consumo por edificio'!$I$9:$I$18</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0"/>
                    </c:strCache>
                  </c:strRef>
                </c15:cat>
              </c15:filteredCategoryTitle>
            </c:ext>
            <c:ext xmlns:c16="http://schemas.microsoft.com/office/drawing/2014/chart" uri="{C3380CC4-5D6E-409C-BE32-E72D297353CC}">
              <c16:uniqueId val="{00000000-744F-4F73-BA9F-4229BD20DED2}"/>
            </c:ext>
          </c:extLst>
        </c:ser>
        <c:dLbls>
          <c:showLegendKey val="0"/>
          <c:showVal val="0"/>
          <c:showCatName val="0"/>
          <c:showSerName val="0"/>
          <c:showPercent val="0"/>
          <c:showBubbleSize val="0"/>
        </c:dLbls>
        <c:gapWidth val="150"/>
        <c:axId val="513376472"/>
        <c:axId val="513376896"/>
      </c:barChart>
      <c:catAx>
        <c:axId val="513376472"/>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2629528809980422E-2"/>
              <c:y val="0.4798353202001787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6896"/>
        <c:crosses val="autoZero"/>
        <c:auto val="1"/>
        <c:lblAlgn val="ctr"/>
        <c:lblOffset val="100"/>
        <c:noMultiLvlLbl val="0"/>
      </c:catAx>
      <c:valAx>
        <c:axId val="513376896"/>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6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22" l="0.70000000000000062" r="0.70000000000000062" t="0.75000000000000522" header="0.30000000000000032" footer="0.30000000000000032"/>
    <c:pageSetup/>
  </c:printSettings>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'15-Consumo institucional'!$B$8:$B$9</c:f>
              <c:strCache>
                <c:ptCount val="2"/>
                <c:pt idx="0">
                  <c:v>Energía    (kWh)</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institucional'!$B$10:$B$21</c:f>
              <c:numCache>
                <c:formatCode>0.00</c:formatCode>
                <c:ptCount val="12"/>
                <c:pt idx="0">
                  <c:v>253551</c:v>
                </c:pt>
                <c:pt idx="1">
                  <c:v>308429</c:v>
                </c:pt>
                <c:pt idx="2">
                  <c:v>368168</c:v>
                </c:pt>
                <c:pt idx="3">
                  <c:v>331912</c:v>
                </c:pt>
                <c:pt idx="4">
                  <c:v>350619</c:v>
                </c:pt>
                <c:pt idx="5">
                  <c:v>371472</c:v>
                </c:pt>
                <c:pt idx="6">
                  <c:v>271714</c:v>
                </c:pt>
                <c:pt idx="7">
                  <c:v>367273</c:v>
                </c:pt>
                <c:pt idx="8">
                  <c:v>358588</c:v>
                </c:pt>
                <c:pt idx="9">
                  <c:v>374355</c:v>
                </c:pt>
                <c:pt idx="10">
                  <c:v>381599</c:v>
                </c:pt>
                <c:pt idx="11">
                  <c:v>320886</c:v>
                </c:pt>
              </c:numCache>
            </c:numRef>
          </c:val>
          <c:extLst>
            <c:ext xmlns:c16="http://schemas.microsoft.com/office/drawing/2014/chart" uri="{C3380CC4-5D6E-409C-BE32-E72D297353CC}">
              <c16:uniqueId val="{00000000-5DFB-41F6-B584-0C0F781AAE1C}"/>
            </c:ext>
          </c:extLst>
        </c:ser>
        <c:dLbls>
          <c:showLegendKey val="0"/>
          <c:showVal val="0"/>
          <c:showCatName val="0"/>
          <c:showSerName val="0"/>
          <c:showPercent val="0"/>
          <c:showBubbleSize val="0"/>
        </c:dLbls>
        <c:gapWidth val="150"/>
        <c:overlap val="100"/>
        <c:axId val="513386224"/>
        <c:axId val="513386648"/>
      </c:barChart>
      <c:catAx>
        <c:axId val="513386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86648"/>
        <c:crosses val="autoZero"/>
        <c:auto val="1"/>
        <c:lblAlgn val="ctr"/>
        <c:lblOffset val="100"/>
        <c:noMultiLvlLbl val="0"/>
      </c:catAx>
      <c:valAx>
        <c:axId val="513386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86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58586111510243655"/>
        </c:manualLayout>
      </c:layout>
      <c:barChart>
        <c:barDir val="col"/>
        <c:grouping val="stacked"/>
        <c:varyColors val="0"/>
        <c:ser>
          <c:idx val="0"/>
          <c:order val="0"/>
          <c:tx>
            <c:strRef>
              <c:f>'15-Consumo institucional'!$C$8:$C$9</c:f>
              <c:strCache>
                <c:ptCount val="2"/>
                <c:pt idx="0">
                  <c:v>Demanda máxima   (kW)</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institucional'!$C$10:$C$21</c:f>
              <c:numCache>
                <c:formatCode>0.00</c:formatCode>
                <c:ptCount val="12"/>
                <c:pt idx="0">
                  <c:v>656.13900000000001</c:v>
                </c:pt>
                <c:pt idx="1">
                  <c:v>659.47199999999998</c:v>
                </c:pt>
                <c:pt idx="2">
                  <c:v>817.38300000000004</c:v>
                </c:pt>
                <c:pt idx="3">
                  <c:v>732.21</c:v>
                </c:pt>
                <c:pt idx="4">
                  <c:v>757.81799999999998</c:v>
                </c:pt>
                <c:pt idx="5">
                  <c:v>766.96599999999989</c:v>
                </c:pt>
                <c:pt idx="6">
                  <c:v>678.24899999999991</c:v>
                </c:pt>
                <c:pt idx="7">
                  <c:v>734.0390000000001</c:v>
                </c:pt>
                <c:pt idx="8">
                  <c:v>769.45</c:v>
                </c:pt>
                <c:pt idx="9">
                  <c:v>769.45</c:v>
                </c:pt>
                <c:pt idx="10">
                  <c:v>784.52599999999995</c:v>
                </c:pt>
                <c:pt idx="11">
                  <c:v>191303.36</c:v>
                </c:pt>
              </c:numCache>
            </c:numRef>
          </c:val>
          <c:extLst>
            <c:ext xmlns:c16="http://schemas.microsoft.com/office/drawing/2014/chart" uri="{C3380CC4-5D6E-409C-BE32-E72D297353CC}">
              <c16:uniqueId val="{00000000-A239-4B80-8812-FD2315C8840C}"/>
            </c:ext>
          </c:extLst>
        </c:ser>
        <c:dLbls>
          <c:showLegendKey val="0"/>
          <c:showVal val="0"/>
          <c:showCatName val="0"/>
          <c:showSerName val="0"/>
          <c:showPercent val="0"/>
          <c:showBubbleSize val="0"/>
        </c:dLbls>
        <c:gapWidth val="150"/>
        <c:overlap val="100"/>
        <c:axId val="512601296"/>
        <c:axId val="512601720"/>
      </c:barChart>
      <c:catAx>
        <c:axId val="512601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2601720"/>
        <c:crosses val="autoZero"/>
        <c:auto val="1"/>
        <c:lblAlgn val="ctr"/>
        <c:lblOffset val="100"/>
        <c:noMultiLvlLbl val="0"/>
      </c:catAx>
      <c:valAx>
        <c:axId val="512601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2601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'15-Consumo institucional'!$D$8:$D$9</c:f>
              <c:strCache>
                <c:ptCount val="2"/>
                <c:pt idx="0">
                  <c:v>Importe             (¢)</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institucional'!$D$10:$D$21</c:f>
              <c:numCache>
                <c:formatCode>"₡"#,##0</c:formatCode>
                <c:ptCount val="12"/>
                <c:pt idx="0">
                  <c:v>16011412.1</c:v>
                </c:pt>
                <c:pt idx="1">
                  <c:v>20528209.739999998</c:v>
                </c:pt>
                <c:pt idx="2">
                  <c:v>24256872.450000003</c:v>
                </c:pt>
                <c:pt idx="3">
                  <c:v>22775474.460000001</c:v>
                </c:pt>
                <c:pt idx="4">
                  <c:v>22780884.460000001</c:v>
                </c:pt>
                <c:pt idx="5">
                  <c:v>24405038.09</c:v>
                </c:pt>
                <c:pt idx="6">
                  <c:v>25053396.68</c:v>
                </c:pt>
                <c:pt idx="7">
                  <c:v>20165896.169999998</c:v>
                </c:pt>
                <c:pt idx="8">
                  <c:v>25345512.180000003</c:v>
                </c:pt>
                <c:pt idx="9">
                  <c:v>24738406.400000002</c:v>
                </c:pt>
                <c:pt idx="10">
                  <c:v>24514159.069999997</c:v>
                </c:pt>
                <c:pt idx="11">
                  <c:v>21818120.399999999</c:v>
                </c:pt>
              </c:numCache>
            </c:numRef>
          </c:val>
          <c:extLst>
            <c:ext xmlns:c16="http://schemas.microsoft.com/office/drawing/2014/chart" uri="{C3380CC4-5D6E-409C-BE32-E72D297353CC}">
              <c16:uniqueId val="{00000000-A789-4ADE-A1DD-21F1126455DF}"/>
            </c:ext>
          </c:extLst>
        </c:ser>
        <c:dLbls>
          <c:showLegendKey val="0"/>
          <c:showVal val="0"/>
          <c:showCatName val="0"/>
          <c:showSerName val="0"/>
          <c:showPercent val="0"/>
          <c:showBubbleSize val="0"/>
        </c:dLbls>
        <c:gapWidth val="150"/>
        <c:overlap val="100"/>
        <c:axId val="512602568"/>
        <c:axId val="512602992"/>
      </c:barChart>
      <c:catAx>
        <c:axId val="512602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90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2602992"/>
        <c:crosses val="autoZero"/>
        <c:auto val="1"/>
        <c:lblAlgn val="ctr"/>
        <c:lblOffset val="100"/>
        <c:noMultiLvlLbl val="0"/>
      </c:catAx>
      <c:valAx>
        <c:axId val="512602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2602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'15-Consumo institucional'!$G$9</c:f>
              <c:strCache>
                <c:ptCount val="1"/>
                <c:pt idx="0">
                  <c:v>Consumo de energía eléctrica por empleado        (kWh /Nº empleados)</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institucional'!$G$10:$G$21</c:f>
              <c:numCache>
                <c:formatCode>0.00</c:formatCode>
                <c:ptCount val="12"/>
                <c:pt idx="0">
                  <c:v>27.641011664668049</c:v>
                </c:pt>
                <c:pt idx="1">
                  <c:v>33.623569170391363</c:v>
                </c:pt>
                <c:pt idx="2">
                  <c:v>40.136051455358114</c:v>
                </c:pt>
                <c:pt idx="3">
                  <c:v>36.18358225226207</c:v>
                </c:pt>
                <c:pt idx="4">
                  <c:v>38.222936879973837</c:v>
                </c:pt>
                <c:pt idx="5">
                  <c:v>40.496238962171589</c:v>
                </c:pt>
                <c:pt idx="6">
                  <c:v>29.621061811839095</c:v>
                </c:pt>
                <c:pt idx="7">
                  <c:v>40.03848250299793</c:v>
                </c:pt>
                <c:pt idx="8">
                  <c:v>39.091682110541811</c:v>
                </c:pt>
                <c:pt idx="9">
                  <c:v>40.810530905919549</c:v>
                </c:pt>
                <c:pt idx="10">
                  <c:v>41.600239834296303</c:v>
                </c:pt>
                <c:pt idx="11">
                  <c:v>34.981576365420253</c:v>
                </c:pt>
              </c:numCache>
            </c:numRef>
          </c:val>
          <c:extLst>
            <c:ext xmlns:c16="http://schemas.microsoft.com/office/drawing/2014/chart" uri="{C3380CC4-5D6E-409C-BE32-E72D297353CC}">
              <c16:uniqueId val="{00000000-BD18-4A20-AD4D-AF98A50794BE}"/>
            </c:ext>
          </c:extLst>
        </c:ser>
        <c:dLbls>
          <c:showLegendKey val="0"/>
          <c:showVal val="0"/>
          <c:showCatName val="0"/>
          <c:showSerName val="0"/>
          <c:showPercent val="0"/>
          <c:showBubbleSize val="0"/>
        </c:dLbls>
        <c:gapWidth val="150"/>
        <c:overlap val="100"/>
        <c:axId val="512603840"/>
        <c:axId val="512604264"/>
      </c:barChart>
      <c:catAx>
        <c:axId val="512603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53"/>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2604264"/>
        <c:crosses val="autoZero"/>
        <c:auto val="1"/>
        <c:lblAlgn val="ctr"/>
        <c:lblOffset val="100"/>
        <c:noMultiLvlLbl val="0"/>
      </c:catAx>
      <c:valAx>
        <c:axId val="512604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2603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'15-Consumo institucional'!$H$9</c:f>
              <c:strCache>
                <c:ptCount val="1"/>
                <c:pt idx="0">
                  <c:v>Consumo de energía eléctrica por área física       (kWh/ m2)</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institucional'!$H$10:$H$21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D56-43B0-ADD6-B16AB47BBDAE}"/>
            </c:ext>
          </c:extLst>
        </c:ser>
        <c:dLbls>
          <c:showLegendKey val="0"/>
          <c:showVal val="0"/>
          <c:showCatName val="0"/>
          <c:showSerName val="0"/>
          <c:showPercent val="0"/>
          <c:showBubbleSize val="0"/>
        </c:dLbls>
        <c:gapWidth val="150"/>
        <c:overlap val="100"/>
        <c:axId val="512605112"/>
        <c:axId val="512605536"/>
      </c:barChart>
      <c:catAx>
        <c:axId val="512605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2605536"/>
        <c:crosses val="autoZero"/>
        <c:auto val="1"/>
        <c:lblAlgn val="ctr"/>
        <c:lblOffset val="100"/>
        <c:noMultiLvlLbl val="0"/>
      </c:catAx>
      <c:valAx>
        <c:axId val="512605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2605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22" l="0.70000000000000062" r="0.70000000000000062" t="0.750000000000005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'363317'!$A$14:$A$24</c:f>
              <c:strCache>
                <c:ptCount val="11"/>
                <c:pt idx="0">
                  <c:v>Enero </c:v>
                </c:pt>
                <c:pt idx="1">
                  <c:v>Febrero</c:v>
                </c:pt>
                <c:pt idx="2">
                  <c:v>Marzo</c:v>
                </c:pt>
                <c:pt idx="3">
                  <c:v>Abril</c:v>
                </c:pt>
                <c:pt idx="4">
                  <c:v>Mayo</c:v>
                </c:pt>
                <c:pt idx="5">
                  <c:v>Junio</c:v>
                </c:pt>
                <c:pt idx="6">
                  <c:v>Julio</c:v>
                </c:pt>
                <c:pt idx="7">
                  <c:v>Agosto </c:v>
                </c:pt>
                <c:pt idx="8">
                  <c:v>Septiembre</c:v>
                </c:pt>
                <c:pt idx="9">
                  <c:v>Octubre</c:v>
                </c:pt>
                <c:pt idx="10">
                  <c:v>Noviembre</c:v>
                </c:pt>
              </c:strCache>
            </c:strRef>
          </c:tx>
          <c:invertIfNegative val="0"/>
          <c:val>
            <c:numRef>
              <c:f>'363317'!$A$25</c:f>
              <c:numCache>
                <c:formatCode>General</c:formatCode>
                <c:ptCount val="1"/>
                <c:pt idx="0">
                  <c:v>0</c:v>
                </c:pt>
              </c:numCache>
            </c:numRef>
          </c:val>
          <c:extLst>
            <c:ext xmlns:c16="http://schemas.microsoft.com/office/drawing/2014/chart" uri="{C3380CC4-5D6E-409C-BE32-E72D297353CC}">
              <c16:uniqueId val="{00000000-2FB2-422C-82AD-B58B722B859B}"/>
            </c:ext>
          </c:extLst>
        </c:ser>
        <c:dLbls>
          <c:showLegendKey val="0"/>
          <c:showVal val="0"/>
          <c:showCatName val="0"/>
          <c:showSerName val="0"/>
          <c:showPercent val="0"/>
          <c:showBubbleSize val="0"/>
        </c:dLbls>
        <c:gapWidth val="150"/>
        <c:overlap val="100"/>
        <c:axId val="489201680"/>
        <c:axId val="489202104"/>
      </c:barChart>
      <c:catAx>
        <c:axId val="48920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2104"/>
        <c:crosses val="autoZero"/>
        <c:auto val="1"/>
        <c:lblAlgn val="ctr"/>
        <c:lblOffset val="100"/>
        <c:noMultiLvlLbl val="0"/>
      </c:catAx>
      <c:valAx>
        <c:axId val="489202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6966080.3700000001</c:v>
                </c:pt>
                <c:pt idx="1">
                  <c:v>10063686.199999999</c:v>
                </c:pt>
                <c:pt idx="2">
                  <c:v>12244430.300000001</c:v>
                </c:pt>
                <c:pt idx="3">
                  <c:v>10935080.630000001</c:v>
                </c:pt>
                <c:pt idx="4">
                  <c:v>11483804.220000001</c:v>
                </c:pt>
                <c:pt idx="5">
                  <c:v>12644096.67</c:v>
                </c:pt>
                <c:pt idx="6" formatCode="&quot;₡&quot;#,##0">
                  <c:v>9840109.9800000004</c:v>
                </c:pt>
                <c:pt idx="7" formatCode="&quot;₡&quot;#,##0">
                  <c:v>12704034.15</c:v>
                </c:pt>
                <c:pt idx="8" formatCode="&quot;₡&quot;#,##0">
                  <c:v>12531753.050000001</c:v>
                </c:pt>
                <c:pt idx="9" formatCode="&quot;₡&quot;#,##0">
                  <c:v>12733740.34</c:v>
                </c:pt>
                <c:pt idx="10" formatCode="&quot;₡&quot;#,##0">
                  <c:v>12776213.939999999</c:v>
                </c:pt>
                <c:pt idx="11" formatCode="&quot;₡&quot;#,##0">
                  <c:v>11727171.26</c:v>
                </c:pt>
              </c:numCache>
            </c:numRef>
          </c:val>
          <c:extLst>
            <c:ext xmlns:c16="http://schemas.microsoft.com/office/drawing/2014/chart" uri="{C3380CC4-5D6E-409C-BE32-E72D297353CC}">
              <c16:uniqueId val="{00000000-C9F5-466C-BC78-175F2E277F87}"/>
            </c:ext>
          </c:extLst>
        </c:ser>
        <c:dLbls>
          <c:showLegendKey val="0"/>
          <c:showVal val="0"/>
          <c:showCatName val="0"/>
          <c:showSerName val="0"/>
          <c:showPercent val="0"/>
          <c:showBubbleSize val="0"/>
        </c:dLbls>
        <c:gapWidth val="150"/>
        <c:overlap val="100"/>
        <c:axId val="489202952"/>
        <c:axId val="489203376"/>
      </c:barChart>
      <c:catAx>
        <c:axId val="489202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3376"/>
        <c:crosses val="autoZero"/>
        <c:auto val="1"/>
        <c:lblAlgn val="ctr"/>
        <c:lblOffset val="100"/>
        <c:noMultiLvlLbl val="0"/>
      </c:catAx>
      <c:valAx>
        <c:axId val="489203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2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13.65965333042625</c:v>
                </c:pt>
                <c:pt idx="1">
                  <c:v>18.390929902976126</c:v>
                </c:pt>
                <c:pt idx="2">
                  <c:v>21.977542788618774</c:v>
                </c:pt>
                <c:pt idx="3">
                  <c:v>19.688215414804318</c:v>
                </c:pt>
                <c:pt idx="4">
                  <c:v>20.298702714488172</c:v>
                </c:pt>
                <c:pt idx="5">
                  <c:v>22.969584650605036</c:v>
                </c:pt>
                <c:pt idx="6">
                  <c:v>15.567426141938297</c:v>
                </c:pt>
                <c:pt idx="7">
                  <c:v>22.130164613539737</c:v>
                </c:pt>
                <c:pt idx="8">
                  <c:v>21.748610051237328</c:v>
                </c:pt>
                <c:pt idx="9">
                  <c:v>23.045895563065518</c:v>
                </c:pt>
                <c:pt idx="10">
                  <c:v>23.961626512591302</c:v>
                </c:pt>
                <c:pt idx="11">
                  <c:v>21.595988226316365</c:v>
                </c:pt>
              </c:numCache>
            </c:numRef>
          </c:val>
          <c:extLst>
            <c:ext xmlns:c16="http://schemas.microsoft.com/office/drawing/2014/chart" uri="{C3380CC4-5D6E-409C-BE32-E72D297353CC}">
              <c16:uniqueId val="{00000000-78E9-4511-8673-F9D8776C3F98}"/>
            </c:ext>
          </c:extLst>
        </c:ser>
        <c:dLbls>
          <c:showLegendKey val="0"/>
          <c:showVal val="0"/>
          <c:showCatName val="0"/>
          <c:showSerName val="0"/>
          <c:showPercent val="0"/>
          <c:showBubbleSize val="0"/>
        </c:dLbls>
        <c:gapWidth val="150"/>
        <c:overlap val="100"/>
        <c:axId val="489204224"/>
        <c:axId val="489204648"/>
      </c:barChart>
      <c:catAx>
        <c:axId val="489204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4648"/>
        <c:crosses val="autoZero"/>
        <c:auto val="1"/>
        <c:lblAlgn val="ctr"/>
        <c:lblOffset val="100"/>
        <c:noMultiLvlLbl val="0"/>
      </c:catAx>
      <c:valAx>
        <c:axId val="489204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4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'363302'!$H$13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02-4B5E-AB1F-361191FD6DC6}"/>
            </c:ext>
          </c:extLst>
        </c:ser>
        <c:dLbls>
          <c:showLegendKey val="0"/>
          <c:showVal val="0"/>
          <c:showCatName val="0"/>
          <c:showSerName val="0"/>
          <c:showPercent val="0"/>
          <c:showBubbleSize val="0"/>
        </c:dLbls>
        <c:gapWidth val="150"/>
        <c:overlap val="100"/>
        <c:axId val="418155920"/>
        <c:axId val="418191536"/>
      </c:barChart>
      <c:catAx>
        <c:axId val="418155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1536"/>
        <c:crosses val="autoZero"/>
        <c:auto val="1"/>
        <c:lblAlgn val="ctr"/>
        <c:lblOffset val="100"/>
        <c:noMultiLvlLbl val="0"/>
      </c:catAx>
      <c:valAx>
        <c:axId val="418191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5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8C-418D-B974-882D24DF8785}"/>
            </c:ext>
          </c:extLst>
        </c:ser>
        <c:dLbls>
          <c:showLegendKey val="0"/>
          <c:showVal val="0"/>
          <c:showCatName val="0"/>
          <c:showSerName val="0"/>
          <c:showPercent val="0"/>
          <c:showBubbleSize val="0"/>
        </c:dLbls>
        <c:gapWidth val="150"/>
        <c:overlap val="100"/>
        <c:axId val="489205072"/>
        <c:axId val="489205496"/>
      </c:barChart>
      <c:catAx>
        <c:axId val="48920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5496"/>
        <c:crosses val="autoZero"/>
        <c:auto val="1"/>
        <c:lblAlgn val="ctr"/>
        <c:lblOffset val="100"/>
        <c:noMultiLvlLbl val="0"/>
      </c:catAx>
      <c:valAx>
        <c:axId val="48920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2636</c:v>
                </c:pt>
                <c:pt idx="1">
                  <c:v>3397</c:v>
                </c:pt>
                <c:pt idx="2">
                  <c:v>4405</c:v>
                </c:pt>
                <c:pt idx="3">
                  <c:v>4122</c:v>
                </c:pt>
                <c:pt idx="4">
                  <c:v>4622</c:v>
                </c:pt>
                <c:pt idx="5">
                  <c:v>4906</c:v>
                </c:pt>
                <c:pt idx="6">
                  <c:v>3871</c:v>
                </c:pt>
                <c:pt idx="7">
                  <c:v>4699</c:v>
                </c:pt>
                <c:pt idx="8">
                  <c:v>5988</c:v>
                </c:pt>
                <c:pt idx="9">
                  <c:v>5904</c:v>
                </c:pt>
                <c:pt idx="10">
                  <c:v>3607</c:v>
                </c:pt>
                <c:pt idx="11">
                  <c:v>1561</c:v>
                </c:pt>
              </c:numCache>
            </c:numRef>
          </c:val>
          <c:extLst>
            <c:ext xmlns:c16="http://schemas.microsoft.com/office/drawing/2014/chart" uri="{C3380CC4-5D6E-409C-BE32-E72D297353CC}">
              <c16:uniqueId val="{00000000-B737-4872-86E7-6B8428197A86}"/>
            </c:ext>
          </c:extLst>
        </c:ser>
        <c:dLbls>
          <c:showLegendKey val="0"/>
          <c:showVal val="0"/>
          <c:showCatName val="0"/>
          <c:showSerName val="0"/>
          <c:showPercent val="0"/>
          <c:showBubbleSize val="0"/>
        </c:dLbls>
        <c:gapWidth val="150"/>
        <c:overlap val="100"/>
        <c:axId val="489208040"/>
        <c:axId val="489208464"/>
      </c:barChart>
      <c:catAx>
        <c:axId val="489208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8464"/>
        <c:crosses val="autoZero"/>
        <c:auto val="1"/>
        <c:lblAlgn val="ctr"/>
        <c:lblOffset val="100"/>
        <c:noMultiLvlLbl val="0"/>
      </c:catAx>
      <c:valAx>
        <c:axId val="489208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8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pt idx="0">
                  <c:v>9.9499999999999993</c:v>
                </c:pt>
                <c:pt idx="1">
                  <c:v>24.494</c:v>
                </c:pt>
                <c:pt idx="2">
                  <c:v>25.405000000000001</c:v>
                </c:pt>
                <c:pt idx="3">
                  <c:v>27.244</c:v>
                </c:pt>
                <c:pt idx="4">
                  <c:v>28.692</c:v>
                </c:pt>
                <c:pt idx="5">
                  <c:v>18.068000000000001</c:v>
                </c:pt>
                <c:pt idx="6">
                  <c:v>13.250999999999999</c:v>
                </c:pt>
                <c:pt idx="7">
                  <c:v>28.158999999999999</c:v>
                </c:pt>
                <c:pt idx="8">
                  <c:v>30.585000000000001</c:v>
                </c:pt>
                <c:pt idx="9">
                  <c:v>30.83</c:v>
                </c:pt>
                <c:pt idx="10">
                  <c:v>25.506</c:v>
                </c:pt>
                <c:pt idx="11">
                  <c:v>10.09</c:v>
                </c:pt>
              </c:numCache>
            </c:numRef>
          </c:val>
          <c:extLst>
            <c:ext xmlns:c16="http://schemas.microsoft.com/office/drawing/2014/chart" uri="{C3380CC4-5D6E-409C-BE32-E72D297353CC}">
              <c16:uniqueId val="{00000000-00B8-4A3B-B011-1E2BDBBF3B78}"/>
            </c:ext>
          </c:extLst>
        </c:ser>
        <c:dLbls>
          <c:showLegendKey val="0"/>
          <c:showVal val="0"/>
          <c:showCatName val="0"/>
          <c:showSerName val="0"/>
          <c:showPercent val="0"/>
          <c:showBubbleSize val="0"/>
        </c:dLbls>
        <c:gapWidth val="150"/>
        <c:overlap val="100"/>
        <c:axId val="489209312"/>
        <c:axId val="489209736"/>
      </c:barChart>
      <c:catAx>
        <c:axId val="489209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9736"/>
        <c:crosses val="autoZero"/>
        <c:auto val="1"/>
        <c:lblAlgn val="ctr"/>
        <c:lblOffset val="100"/>
        <c:noMultiLvlLbl val="0"/>
      </c:catAx>
      <c:valAx>
        <c:axId val="489209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9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181542.41</c:v>
                </c:pt>
                <c:pt idx="1">
                  <c:v>303200.25</c:v>
                </c:pt>
                <c:pt idx="2">
                  <c:v>353289.8</c:v>
                </c:pt>
                <c:pt idx="3">
                  <c:v>355385.48</c:v>
                </c:pt>
                <c:pt idx="4">
                  <c:v>388648.02</c:v>
                </c:pt>
                <c:pt idx="5">
                  <c:v>334369.49</c:v>
                </c:pt>
                <c:pt idx="6" formatCode="&quot;₡&quot;#,##0">
                  <c:v>266805.92</c:v>
                </c:pt>
                <c:pt idx="7" formatCode="&quot;₡&quot;#,##0">
                  <c:v>410267.08</c:v>
                </c:pt>
                <c:pt idx="8" formatCode="&quot;₡&quot;#,##0">
                  <c:v>487197.46</c:v>
                </c:pt>
                <c:pt idx="9" formatCode="&quot;₡&quot;#,##0">
                  <c:v>464349.03</c:v>
                </c:pt>
                <c:pt idx="10" formatCode="&quot;₡&quot;#,##0">
                  <c:v>317048.46000000002</c:v>
                </c:pt>
                <c:pt idx="11" formatCode="&quot;₡&quot;#,##0">
                  <c:v>190579.74</c:v>
                </c:pt>
              </c:numCache>
            </c:numRef>
          </c:val>
          <c:extLst>
            <c:ext xmlns:c16="http://schemas.microsoft.com/office/drawing/2014/chart" uri="{C3380CC4-5D6E-409C-BE32-E72D297353CC}">
              <c16:uniqueId val="{00000000-C267-4F89-9486-25F7EF9621A7}"/>
            </c:ext>
          </c:extLst>
        </c:ser>
        <c:dLbls>
          <c:showLegendKey val="0"/>
          <c:showVal val="0"/>
          <c:showCatName val="0"/>
          <c:showSerName val="0"/>
          <c:showPercent val="0"/>
          <c:showBubbleSize val="0"/>
        </c:dLbls>
        <c:gapWidth val="150"/>
        <c:overlap val="100"/>
        <c:axId val="489210584"/>
        <c:axId val="489211008"/>
      </c:barChart>
      <c:catAx>
        <c:axId val="489210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1008"/>
        <c:crosses val="autoZero"/>
        <c:auto val="1"/>
        <c:lblAlgn val="ctr"/>
        <c:lblOffset val="100"/>
        <c:noMultiLvlLbl val="0"/>
      </c:catAx>
      <c:valAx>
        <c:axId val="489211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0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0.28736509320832881</c:v>
                </c:pt>
                <c:pt idx="1">
                  <c:v>0.37032595661179546</c:v>
                </c:pt>
                <c:pt idx="2">
                  <c:v>0.48021367055488934</c:v>
                </c:pt>
                <c:pt idx="3">
                  <c:v>0.44936225880300884</c:v>
                </c:pt>
                <c:pt idx="4">
                  <c:v>0.50387005341763869</c:v>
                </c:pt>
                <c:pt idx="5">
                  <c:v>0.53483048075874851</c:v>
                </c:pt>
                <c:pt idx="6">
                  <c:v>0.42199934590646465</c:v>
                </c:pt>
                <c:pt idx="7">
                  <c:v>0.51226425378829177</c:v>
                </c:pt>
                <c:pt idx="8">
                  <c:v>0.65278534830480761</c:v>
                </c:pt>
                <c:pt idx="9">
                  <c:v>0.64362803880954977</c:v>
                </c:pt>
                <c:pt idx="10">
                  <c:v>0.39321923034994005</c:v>
                </c:pt>
                <c:pt idx="11">
                  <c:v>0.17017333478687452</c:v>
                </c:pt>
              </c:numCache>
            </c:numRef>
          </c:val>
          <c:extLst>
            <c:ext xmlns:c16="http://schemas.microsoft.com/office/drawing/2014/chart" uri="{C3380CC4-5D6E-409C-BE32-E72D297353CC}">
              <c16:uniqueId val="{00000000-9649-46BC-A9F6-D52DD294B938}"/>
            </c:ext>
          </c:extLst>
        </c:ser>
        <c:dLbls>
          <c:showLegendKey val="0"/>
          <c:showVal val="0"/>
          <c:showCatName val="0"/>
          <c:showSerName val="0"/>
          <c:showPercent val="0"/>
          <c:showBubbleSize val="0"/>
        </c:dLbls>
        <c:gapWidth val="150"/>
        <c:overlap val="100"/>
        <c:axId val="489211432"/>
        <c:axId val="489211856"/>
      </c:barChart>
      <c:catAx>
        <c:axId val="48921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1856"/>
        <c:crosses val="autoZero"/>
        <c:auto val="1"/>
        <c:lblAlgn val="ctr"/>
        <c:lblOffset val="100"/>
        <c:noMultiLvlLbl val="0"/>
      </c:catAx>
      <c:valAx>
        <c:axId val="48921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50-4D89-AA34-11DABEC238B3}"/>
            </c:ext>
          </c:extLst>
        </c:ser>
        <c:dLbls>
          <c:showLegendKey val="0"/>
          <c:showVal val="0"/>
          <c:showCatName val="0"/>
          <c:showSerName val="0"/>
          <c:showPercent val="0"/>
          <c:showBubbleSize val="0"/>
        </c:dLbls>
        <c:gapWidth val="150"/>
        <c:overlap val="100"/>
        <c:axId val="489212704"/>
        <c:axId val="489213128"/>
      </c:barChart>
      <c:catAx>
        <c:axId val="48921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3128"/>
        <c:crosses val="autoZero"/>
        <c:auto val="1"/>
        <c:lblAlgn val="ctr"/>
        <c:lblOffset val="100"/>
        <c:noMultiLvlLbl val="0"/>
      </c:catAx>
      <c:valAx>
        <c:axId val="48921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125300</c:v>
                </c:pt>
                <c:pt idx="1">
                  <c:v>168700</c:v>
                </c:pt>
                <c:pt idx="2">
                  <c:v>201600</c:v>
                </c:pt>
                <c:pt idx="3">
                  <c:v>180600</c:v>
                </c:pt>
                <c:pt idx="4">
                  <c:v>186200</c:v>
                </c:pt>
                <c:pt idx="5">
                  <c:v>210700</c:v>
                </c:pt>
                <c:pt idx="6">
                  <c:v>142800</c:v>
                </c:pt>
                <c:pt idx="7">
                  <c:v>203000</c:v>
                </c:pt>
                <c:pt idx="8">
                  <c:v>199500</c:v>
                </c:pt>
                <c:pt idx="9">
                  <c:v>211400</c:v>
                </c:pt>
                <c:pt idx="10">
                  <c:v>219800</c:v>
                </c:pt>
                <c:pt idx="11">
                  <c:v>198100</c:v>
                </c:pt>
              </c:numCache>
            </c:numRef>
          </c:val>
          <c:extLst>
            <c:ext xmlns:c16="http://schemas.microsoft.com/office/drawing/2014/chart" uri="{C3380CC4-5D6E-409C-BE32-E72D297353CC}">
              <c16:uniqueId val="{00000000-5804-4156-816B-053E5C2B33CE}"/>
            </c:ext>
          </c:extLst>
        </c:ser>
        <c:dLbls>
          <c:showLegendKey val="0"/>
          <c:showVal val="0"/>
          <c:showCatName val="0"/>
          <c:showSerName val="0"/>
          <c:showPercent val="0"/>
          <c:showBubbleSize val="0"/>
        </c:dLbls>
        <c:gapWidth val="150"/>
        <c:overlap val="100"/>
        <c:axId val="489215672"/>
        <c:axId val="489216096"/>
      </c:barChart>
      <c:catAx>
        <c:axId val="489215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6096"/>
        <c:crosses val="autoZero"/>
        <c:auto val="1"/>
        <c:lblAlgn val="ctr"/>
        <c:lblOffset val="100"/>
        <c:noMultiLvlLbl val="0"/>
      </c:catAx>
      <c:valAx>
        <c:axId val="489216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5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pt idx="0">
                  <c:v>348.6</c:v>
                </c:pt>
                <c:pt idx="1">
                  <c:v>480.9</c:v>
                </c:pt>
                <c:pt idx="2">
                  <c:v>614.6</c:v>
                </c:pt>
                <c:pt idx="3">
                  <c:v>527.1</c:v>
                </c:pt>
                <c:pt idx="4">
                  <c:v>568.4</c:v>
                </c:pt>
                <c:pt idx="5">
                  <c:v>590.79999999999995</c:v>
                </c:pt>
                <c:pt idx="6">
                  <c:v>541.1</c:v>
                </c:pt>
                <c:pt idx="7">
                  <c:v>545.29999999999995</c:v>
                </c:pt>
                <c:pt idx="8">
                  <c:v>542.5</c:v>
                </c:pt>
                <c:pt idx="9">
                  <c:v>579.6</c:v>
                </c:pt>
                <c:pt idx="10">
                  <c:v>592.20000000000005</c:v>
                </c:pt>
                <c:pt idx="11">
                  <c:v>565.6</c:v>
                </c:pt>
              </c:numCache>
            </c:numRef>
          </c:val>
          <c:extLst>
            <c:ext xmlns:c16="http://schemas.microsoft.com/office/drawing/2014/chart" uri="{C3380CC4-5D6E-409C-BE32-E72D297353CC}">
              <c16:uniqueId val="{00000000-7E47-4116-9ECE-E2E541989C4C}"/>
            </c:ext>
          </c:extLst>
        </c:ser>
        <c:dLbls>
          <c:showLegendKey val="0"/>
          <c:showVal val="0"/>
          <c:showCatName val="0"/>
          <c:showSerName val="0"/>
          <c:showPercent val="0"/>
          <c:showBubbleSize val="0"/>
        </c:dLbls>
        <c:gapWidth val="150"/>
        <c:overlap val="100"/>
        <c:axId val="489216944"/>
        <c:axId val="489217368"/>
      </c:barChart>
      <c:catAx>
        <c:axId val="489216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7368"/>
        <c:crosses val="autoZero"/>
        <c:auto val="1"/>
        <c:lblAlgn val="ctr"/>
        <c:lblOffset val="100"/>
        <c:noMultiLvlLbl val="0"/>
      </c:catAx>
      <c:valAx>
        <c:axId val="489217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6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6966080.3700000001</c:v>
                </c:pt>
                <c:pt idx="1">
                  <c:v>10063686.199999999</c:v>
                </c:pt>
                <c:pt idx="2">
                  <c:v>12244430.300000001</c:v>
                </c:pt>
                <c:pt idx="3">
                  <c:v>10935080.630000001</c:v>
                </c:pt>
                <c:pt idx="4">
                  <c:v>11483804.220000001</c:v>
                </c:pt>
                <c:pt idx="5">
                  <c:v>12644096.67</c:v>
                </c:pt>
                <c:pt idx="6" formatCode="&quot;₡&quot;#,##0">
                  <c:v>9840109.9800000004</c:v>
                </c:pt>
                <c:pt idx="7" formatCode="&quot;₡&quot;#,##0">
                  <c:v>12704034.15</c:v>
                </c:pt>
                <c:pt idx="8" formatCode="&quot;₡&quot;#,##0">
                  <c:v>12531753.050000001</c:v>
                </c:pt>
                <c:pt idx="9" formatCode="&quot;₡&quot;#,##0">
                  <c:v>12733740.34</c:v>
                </c:pt>
                <c:pt idx="10" formatCode="&quot;₡&quot;#,##0">
                  <c:v>12776213.939999999</c:v>
                </c:pt>
                <c:pt idx="11" formatCode="&quot;₡&quot;#,##0">
                  <c:v>11727171.26</c:v>
                </c:pt>
              </c:numCache>
            </c:numRef>
          </c:val>
          <c:extLst>
            <c:ext xmlns:c16="http://schemas.microsoft.com/office/drawing/2014/chart" uri="{C3380CC4-5D6E-409C-BE32-E72D297353CC}">
              <c16:uniqueId val="{00000000-4BAC-41FF-B7E9-483318E06A02}"/>
            </c:ext>
          </c:extLst>
        </c:ser>
        <c:dLbls>
          <c:showLegendKey val="0"/>
          <c:showVal val="0"/>
          <c:showCatName val="0"/>
          <c:showSerName val="0"/>
          <c:showPercent val="0"/>
          <c:showBubbleSize val="0"/>
        </c:dLbls>
        <c:gapWidth val="150"/>
        <c:overlap val="100"/>
        <c:axId val="489218216"/>
        <c:axId val="489218640"/>
      </c:barChart>
      <c:catAx>
        <c:axId val="489218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8640"/>
        <c:crosses val="autoZero"/>
        <c:auto val="1"/>
        <c:lblAlgn val="ctr"/>
        <c:lblOffset val="100"/>
        <c:noMultiLvlLbl val="0"/>
      </c:catAx>
      <c:valAx>
        <c:axId val="489218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8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13.65965333042625</c:v>
                </c:pt>
                <c:pt idx="1">
                  <c:v>18.390929902976126</c:v>
                </c:pt>
                <c:pt idx="2">
                  <c:v>21.977542788618774</c:v>
                </c:pt>
                <c:pt idx="3">
                  <c:v>19.688215414804318</c:v>
                </c:pt>
                <c:pt idx="4">
                  <c:v>20.298702714488172</c:v>
                </c:pt>
                <c:pt idx="5">
                  <c:v>22.969584650605036</c:v>
                </c:pt>
                <c:pt idx="6">
                  <c:v>15.567426141938297</c:v>
                </c:pt>
                <c:pt idx="7">
                  <c:v>22.130164613539737</c:v>
                </c:pt>
                <c:pt idx="8">
                  <c:v>21.748610051237328</c:v>
                </c:pt>
                <c:pt idx="9">
                  <c:v>23.045895563065518</c:v>
                </c:pt>
                <c:pt idx="10">
                  <c:v>23.961626512591302</c:v>
                </c:pt>
                <c:pt idx="11">
                  <c:v>21.595988226316365</c:v>
                </c:pt>
              </c:numCache>
            </c:numRef>
          </c:val>
          <c:extLst>
            <c:ext xmlns:c16="http://schemas.microsoft.com/office/drawing/2014/chart" uri="{C3380CC4-5D6E-409C-BE32-E72D297353CC}">
              <c16:uniqueId val="{00000000-3A30-43D6-9B55-CABDABA78447}"/>
            </c:ext>
          </c:extLst>
        </c:ser>
        <c:dLbls>
          <c:showLegendKey val="0"/>
          <c:showVal val="0"/>
          <c:showCatName val="0"/>
          <c:showSerName val="0"/>
          <c:showPercent val="0"/>
          <c:showBubbleSize val="0"/>
        </c:dLbls>
        <c:gapWidth val="150"/>
        <c:overlap val="100"/>
        <c:axId val="489219488"/>
        <c:axId val="489219912"/>
      </c:barChart>
      <c:catAx>
        <c:axId val="489219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9912"/>
        <c:crosses val="autoZero"/>
        <c:auto val="1"/>
        <c:lblAlgn val="ctr"/>
        <c:lblOffset val="100"/>
        <c:noMultiLvlLbl val="0"/>
      </c:catAx>
      <c:valAx>
        <c:axId val="489219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9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896</c:v>
                </c:pt>
                <c:pt idx="2">
                  <c:v>669</c:v>
                </c:pt>
                <c:pt idx="3">
                  <c:v>736</c:v>
                </c:pt>
                <c:pt idx="4">
                  <c:v>772</c:v>
                </c:pt>
                <c:pt idx="5">
                  <c:v>882</c:v>
                </c:pt>
                <c:pt idx="6">
                  <c:v>859</c:v>
                </c:pt>
                <c:pt idx="7">
                  <c:v>820</c:v>
                </c:pt>
                <c:pt idx="8">
                  <c:v>819</c:v>
                </c:pt>
                <c:pt idx="9">
                  <c:v>822</c:v>
                </c:pt>
                <c:pt idx="10">
                  <c:v>964</c:v>
                </c:pt>
                <c:pt idx="11">
                  <c:v>886</c:v>
                </c:pt>
                <c:pt idx="12">
                  <c:v>808</c:v>
                </c:pt>
              </c:numCache>
            </c:numRef>
          </c:val>
          <c:extLst>
            <c:ext xmlns:c16="http://schemas.microsoft.com/office/drawing/2014/chart" uri="{C3380CC4-5D6E-409C-BE32-E72D297353CC}">
              <c16:uniqueId val="{00000000-E7BA-4753-9A6B-17CEC209842B}"/>
            </c:ext>
          </c:extLst>
        </c:ser>
        <c:dLbls>
          <c:showLegendKey val="0"/>
          <c:showVal val="0"/>
          <c:showCatName val="0"/>
          <c:showSerName val="0"/>
          <c:showPercent val="0"/>
          <c:showBubbleSize val="0"/>
        </c:dLbls>
        <c:gapWidth val="150"/>
        <c:overlap val="100"/>
        <c:axId val="418194080"/>
        <c:axId val="418194504"/>
      </c:barChart>
      <c:catAx>
        <c:axId val="41819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4504"/>
        <c:crosses val="autoZero"/>
        <c:auto val="1"/>
        <c:lblAlgn val="ctr"/>
        <c:lblOffset val="100"/>
        <c:noMultiLvlLbl val="0"/>
      </c:catAx>
      <c:valAx>
        <c:axId val="41819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9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5B-4B82-851D-427979836B2E}"/>
            </c:ext>
          </c:extLst>
        </c:ser>
        <c:dLbls>
          <c:showLegendKey val="0"/>
          <c:showVal val="0"/>
          <c:showCatName val="0"/>
          <c:showSerName val="0"/>
          <c:showPercent val="0"/>
          <c:showBubbleSize val="0"/>
        </c:dLbls>
        <c:gapWidth val="150"/>
        <c:overlap val="100"/>
        <c:axId val="489220760"/>
        <c:axId val="489221184"/>
      </c:barChart>
      <c:catAx>
        <c:axId val="489220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1184"/>
        <c:crosses val="autoZero"/>
        <c:auto val="1"/>
        <c:lblAlgn val="ctr"/>
        <c:lblOffset val="100"/>
        <c:noMultiLvlLbl val="0"/>
      </c:catAx>
      <c:valAx>
        <c:axId val="489221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0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110</c:v>
                </c:pt>
                <c:pt idx="1">
                  <c:v>117</c:v>
                </c:pt>
                <c:pt idx="2">
                  <c:v>120</c:v>
                </c:pt>
                <c:pt idx="3">
                  <c:v>271</c:v>
                </c:pt>
                <c:pt idx="4">
                  <c:v>219</c:v>
                </c:pt>
                <c:pt idx="5">
                  <c:v>251</c:v>
                </c:pt>
                <c:pt idx="6">
                  <c:v>192</c:v>
                </c:pt>
                <c:pt idx="7">
                  <c:v>213</c:v>
                </c:pt>
                <c:pt idx="8">
                  <c:v>197</c:v>
                </c:pt>
                <c:pt idx="9">
                  <c:v>197</c:v>
                </c:pt>
                <c:pt idx="10">
                  <c:v>169</c:v>
                </c:pt>
                <c:pt idx="11">
                  <c:v>47</c:v>
                </c:pt>
              </c:numCache>
            </c:numRef>
          </c:val>
          <c:extLst>
            <c:ext xmlns:c16="http://schemas.microsoft.com/office/drawing/2014/chart" uri="{C3380CC4-5D6E-409C-BE32-E72D297353CC}">
              <c16:uniqueId val="{00000000-5383-42E2-BC9B-632BB7F239AD}"/>
            </c:ext>
          </c:extLst>
        </c:ser>
        <c:dLbls>
          <c:showLegendKey val="0"/>
          <c:showVal val="0"/>
          <c:showCatName val="0"/>
          <c:showSerName val="0"/>
          <c:showPercent val="0"/>
          <c:showBubbleSize val="0"/>
        </c:dLbls>
        <c:gapWidth val="150"/>
        <c:overlap val="100"/>
        <c:axId val="489223304"/>
        <c:axId val="489223728"/>
      </c:barChart>
      <c:catAx>
        <c:axId val="489223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3728"/>
        <c:crosses val="autoZero"/>
        <c:auto val="1"/>
        <c:lblAlgn val="ctr"/>
        <c:lblOffset val="100"/>
        <c:noMultiLvlLbl val="0"/>
      </c:catAx>
      <c:valAx>
        <c:axId val="489223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3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991-4BC6-B563-B9AB2A29E243}"/>
            </c:ext>
          </c:extLst>
        </c:ser>
        <c:dLbls>
          <c:showLegendKey val="0"/>
          <c:showVal val="0"/>
          <c:showCatName val="0"/>
          <c:showSerName val="0"/>
          <c:showPercent val="0"/>
          <c:showBubbleSize val="0"/>
        </c:dLbls>
        <c:gapWidth val="150"/>
        <c:overlap val="100"/>
        <c:axId val="489225000"/>
        <c:axId val="489225424"/>
      </c:barChart>
      <c:catAx>
        <c:axId val="489225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5424"/>
        <c:crosses val="autoZero"/>
        <c:auto val="1"/>
        <c:lblAlgn val="ctr"/>
        <c:lblOffset val="100"/>
        <c:noMultiLvlLbl val="0"/>
      </c:catAx>
      <c:valAx>
        <c:axId val="489225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5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"₡"#,##0.00;[Red]\-"₡"#,##0.00</c:formatCode>
                <c:ptCount val="12"/>
                <c:pt idx="0">
                  <c:v>7384</c:v>
                </c:pt>
                <c:pt idx="1">
                  <c:v>8827</c:v>
                </c:pt>
                <c:pt idx="2">
                  <c:v>9054</c:v>
                </c:pt>
                <c:pt idx="3">
                  <c:v>20558</c:v>
                </c:pt>
                <c:pt idx="4">
                  <c:v>16757</c:v>
                </c:pt>
                <c:pt idx="5">
                  <c:v>19205</c:v>
                </c:pt>
                <c:pt idx="6">
                  <c:v>15062</c:v>
                </c:pt>
                <c:pt idx="7">
                  <c:v>17202</c:v>
                </c:pt>
                <c:pt idx="8">
                  <c:v>15910</c:v>
                </c:pt>
                <c:pt idx="9" formatCode="&quot;₡&quot;#,##0">
                  <c:v>15443</c:v>
                </c:pt>
                <c:pt idx="10" formatCode="&quot;₡&quot;#,##0">
                  <c:v>12687</c:v>
                </c:pt>
                <c:pt idx="11" formatCode="&quot;₡&quot;#,##0">
                  <c:v>19471</c:v>
                </c:pt>
              </c:numCache>
            </c:numRef>
          </c:val>
          <c:extLst>
            <c:ext xmlns:c16="http://schemas.microsoft.com/office/drawing/2014/chart" uri="{C3380CC4-5D6E-409C-BE32-E72D297353CC}">
              <c16:uniqueId val="{00000000-9675-4457-86A3-DA2ECAC971AD}"/>
            </c:ext>
          </c:extLst>
        </c:ser>
        <c:dLbls>
          <c:showLegendKey val="0"/>
          <c:showVal val="0"/>
          <c:showCatName val="0"/>
          <c:showSerName val="0"/>
          <c:showPercent val="0"/>
          <c:showBubbleSize val="0"/>
        </c:dLbls>
        <c:gapWidth val="150"/>
        <c:overlap val="100"/>
        <c:axId val="489226272"/>
        <c:axId val="489226696"/>
      </c:barChart>
      <c:catAx>
        <c:axId val="489226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6696"/>
        <c:crosses val="autoZero"/>
        <c:auto val="1"/>
        <c:lblAlgn val="ctr"/>
        <c:lblOffset val="100"/>
        <c:noMultiLvlLbl val="0"/>
      </c:catAx>
      <c:valAx>
        <c:axId val="489226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00;[Red]\-&quot;₡&quot;#,##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6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1.1991714815218575E-2</c:v>
                </c:pt>
                <c:pt idx="1">
                  <c:v>1.2754823939823395E-2</c:v>
                </c:pt>
                <c:pt idx="2">
                  <c:v>1.3081870707511174E-2</c:v>
                </c:pt>
                <c:pt idx="3">
                  <c:v>2.9543224681129403E-2</c:v>
                </c:pt>
                <c:pt idx="4">
                  <c:v>2.3874414041207891E-2</c:v>
                </c:pt>
                <c:pt idx="5">
                  <c:v>2.7362912896544207E-2</c:v>
                </c:pt>
                <c:pt idx="6">
                  <c:v>2.0930993132017878E-2</c:v>
                </c:pt>
                <c:pt idx="7">
                  <c:v>2.3220320505832334E-2</c:v>
                </c:pt>
                <c:pt idx="8">
                  <c:v>2.1476071078164176E-2</c:v>
                </c:pt>
                <c:pt idx="9">
                  <c:v>2.1476071078164176E-2</c:v>
                </c:pt>
                <c:pt idx="10">
                  <c:v>1.8423634579744903E-2</c:v>
                </c:pt>
                <c:pt idx="11">
                  <c:v>5.1237326937752098E-3</c:v>
                </c:pt>
              </c:numCache>
            </c:numRef>
          </c:val>
          <c:extLst>
            <c:ext xmlns:c16="http://schemas.microsoft.com/office/drawing/2014/chart" uri="{C3380CC4-5D6E-409C-BE32-E72D297353CC}">
              <c16:uniqueId val="{00000000-5029-4D2E-81D6-66BA421E70F2}"/>
            </c:ext>
          </c:extLst>
        </c:ser>
        <c:dLbls>
          <c:showLegendKey val="0"/>
          <c:showVal val="0"/>
          <c:showCatName val="0"/>
          <c:showSerName val="0"/>
          <c:showPercent val="0"/>
          <c:showBubbleSize val="0"/>
        </c:dLbls>
        <c:gapWidth val="150"/>
        <c:overlap val="100"/>
        <c:axId val="489227544"/>
        <c:axId val="489227968"/>
      </c:barChart>
      <c:catAx>
        <c:axId val="489227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7968"/>
        <c:crosses val="autoZero"/>
        <c:auto val="1"/>
        <c:lblAlgn val="ctr"/>
        <c:lblOffset val="100"/>
        <c:noMultiLvlLbl val="0"/>
      </c:catAx>
      <c:valAx>
        <c:axId val="489227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7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BF6-4BDC-8F33-24876F71EA5A}"/>
            </c:ext>
          </c:extLst>
        </c:ser>
        <c:dLbls>
          <c:showLegendKey val="0"/>
          <c:showVal val="0"/>
          <c:showCatName val="0"/>
          <c:showSerName val="0"/>
          <c:showPercent val="0"/>
          <c:showBubbleSize val="0"/>
        </c:dLbls>
        <c:gapWidth val="150"/>
        <c:overlap val="100"/>
        <c:axId val="489228816"/>
        <c:axId val="489229240"/>
      </c:barChart>
      <c:catAx>
        <c:axId val="489228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9240"/>
        <c:crosses val="autoZero"/>
        <c:auto val="1"/>
        <c:lblAlgn val="ctr"/>
        <c:lblOffset val="100"/>
        <c:noMultiLvlLbl val="0"/>
      </c:catAx>
      <c:valAx>
        <c:axId val="489229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8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896</c:v>
                </c:pt>
                <c:pt idx="2">
                  <c:v>669</c:v>
                </c:pt>
                <c:pt idx="3">
                  <c:v>736</c:v>
                </c:pt>
                <c:pt idx="4">
                  <c:v>772</c:v>
                </c:pt>
                <c:pt idx="5">
                  <c:v>882</c:v>
                </c:pt>
                <c:pt idx="6">
                  <c:v>859</c:v>
                </c:pt>
                <c:pt idx="7">
                  <c:v>820</c:v>
                </c:pt>
                <c:pt idx="8">
                  <c:v>819</c:v>
                </c:pt>
                <c:pt idx="9">
                  <c:v>822</c:v>
                </c:pt>
                <c:pt idx="10">
                  <c:v>964</c:v>
                </c:pt>
                <c:pt idx="11">
                  <c:v>886</c:v>
                </c:pt>
                <c:pt idx="12">
                  <c:v>808</c:v>
                </c:pt>
              </c:numCache>
            </c:numRef>
          </c:val>
          <c:extLst>
            <c:ext xmlns:c16="http://schemas.microsoft.com/office/drawing/2014/chart" uri="{C3380CC4-5D6E-409C-BE32-E72D297353CC}">
              <c16:uniqueId val="{00000000-6AB5-4785-B083-C415DA0435D0}"/>
            </c:ext>
          </c:extLst>
        </c:ser>
        <c:dLbls>
          <c:showLegendKey val="0"/>
          <c:showVal val="0"/>
          <c:showCatName val="0"/>
          <c:showSerName val="0"/>
          <c:showPercent val="0"/>
          <c:showBubbleSize val="0"/>
        </c:dLbls>
        <c:gapWidth val="150"/>
        <c:overlap val="100"/>
        <c:axId val="489231360"/>
        <c:axId val="489231784"/>
      </c:barChart>
      <c:catAx>
        <c:axId val="48923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1784"/>
        <c:crosses val="autoZero"/>
        <c:auto val="1"/>
        <c:lblAlgn val="ctr"/>
        <c:lblOffset val="100"/>
        <c:noMultiLvlLbl val="0"/>
      </c:catAx>
      <c:valAx>
        <c:axId val="48923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28-4CD3-B127-811EC05E1B92}"/>
            </c:ext>
          </c:extLst>
        </c:ser>
        <c:dLbls>
          <c:showLegendKey val="0"/>
          <c:showVal val="0"/>
          <c:showCatName val="0"/>
          <c:showSerName val="0"/>
          <c:showPercent val="0"/>
          <c:showBubbleSize val="0"/>
        </c:dLbls>
        <c:gapWidth val="150"/>
        <c:overlap val="100"/>
        <c:axId val="489232632"/>
        <c:axId val="489233056"/>
      </c:barChart>
      <c:catAx>
        <c:axId val="48923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3056"/>
        <c:crosses val="autoZero"/>
        <c:auto val="1"/>
        <c:lblAlgn val="ctr"/>
        <c:lblOffset val="100"/>
        <c:noMultiLvlLbl val="0"/>
      </c:catAx>
      <c:valAx>
        <c:axId val="48923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60145</c:v>
                </c:pt>
                <c:pt idx="1">
                  <c:v>50474</c:v>
                </c:pt>
                <c:pt idx="2">
                  <c:v>55529</c:v>
                </c:pt>
                <c:pt idx="3">
                  <c:v>58564</c:v>
                </c:pt>
                <c:pt idx="4">
                  <c:v>67485</c:v>
                </c:pt>
                <c:pt idx="5">
                  <c:v>65725</c:v>
                </c:pt>
                <c:pt idx="6">
                  <c:v>64327</c:v>
                </c:pt>
                <c:pt idx="7" formatCode="&quot;₡&quot;#,##0">
                  <c:v>66143</c:v>
                </c:pt>
                <c:pt idx="8" formatCode="&quot;₡&quot;#,##0">
                  <c:v>66386</c:v>
                </c:pt>
                <c:pt idx="9" formatCode="&quot;₡&quot;#,##0">
                  <c:v>75569</c:v>
                </c:pt>
                <c:pt idx="10" formatCode="&quot;₡&quot;#,##0">
                  <c:v>66513</c:v>
                </c:pt>
                <c:pt idx="11" formatCode="&quot;₡&quot;#,##0">
                  <c:v>129658</c:v>
                </c:pt>
              </c:numCache>
            </c:numRef>
          </c:val>
          <c:extLst>
            <c:ext xmlns:c16="http://schemas.microsoft.com/office/drawing/2014/chart" uri="{C3380CC4-5D6E-409C-BE32-E72D297353CC}">
              <c16:uniqueId val="{00000000-62DA-471C-995E-EDA0E293A0E2}"/>
            </c:ext>
          </c:extLst>
        </c:ser>
        <c:dLbls>
          <c:showLegendKey val="0"/>
          <c:showVal val="0"/>
          <c:showCatName val="0"/>
          <c:showSerName val="0"/>
          <c:showPercent val="0"/>
          <c:showBubbleSize val="0"/>
        </c:dLbls>
        <c:gapWidth val="150"/>
        <c:overlap val="100"/>
        <c:axId val="489233904"/>
        <c:axId val="489234328"/>
      </c:barChart>
      <c:catAx>
        <c:axId val="48923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4328"/>
        <c:crosses val="autoZero"/>
        <c:auto val="1"/>
        <c:lblAlgn val="ctr"/>
        <c:lblOffset val="100"/>
        <c:noMultiLvlLbl val="0"/>
      </c:catAx>
      <c:valAx>
        <c:axId val="489234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9.7677967949416772E-2</c:v>
                </c:pt>
                <c:pt idx="1">
                  <c:v>7.29314291943748E-2</c:v>
                </c:pt>
                <c:pt idx="2">
                  <c:v>8.0235473672735202E-2</c:v>
                </c:pt>
                <c:pt idx="3">
                  <c:v>8.4160034884988549E-2</c:v>
                </c:pt>
                <c:pt idx="4">
                  <c:v>9.6151749700207123E-2</c:v>
                </c:pt>
                <c:pt idx="5">
                  <c:v>9.3644391147934158E-2</c:v>
                </c:pt>
                <c:pt idx="6">
                  <c:v>8.9392783167993026E-2</c:v>
                </c:pt>
                <c:pt idx="7">
                  <c:v>8.9283767578763759E-2</c:v>
                </c:pt>
                <c:pt idx="8">
                  <c:v>8.9610814346451545E-2</c:v>
                </c:pt>
                <c:pt idx="9">
                  <c:v>0.10509102801700643</c:v>
                </c:pt>
                <c:pt idx="10">
                  <c:v>9.6587812057124176E-2</c:v>
                </c:pt>
                <c:pt idx="11">
                  <c:v>8.808459609724191E-2</c:v>
                </c:pt>
              </c:numCache>
            </c:numRef>
          </c:val>
          <c:extLst>
            <c:ext xmlns:c16="http://schemas.microsoft.com/office/drawing/2014/chart" uri="{C3380CC4-5D6E-409C-BE32-E72D297353CC}">
              <c16:uniqueId val="{00000000-0A00-4447-9CE0-DFF2C57E4B45}"/>
            </c:ext>
          </c:extLst>
        </c:ser>
        <c:dLbls>
          <c:showLegendKey val="0"/>
          <c:showVal val="0"/>
          <c:showCatName val="0"/>
          <c:showSerName val="0"/>
          <c:showPercent val="0"/>
          <c:showBubbleSize val="0"/>
        </c:dLbls>
        <c:gapWidth val="150"/>
        <c:overlap val="100"/>
        <c:axId val="489235176"/>
        <c:axId val="489235600"/>
      </c:barChart>
      <c:catAx>
        <c:axId val="489235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5600"/>
        <c:crosses val="autoZero"/>
        <c:auto val="1"/>
        <c:lblAlgn val="ctr"/>
        <c:lblOffset val="100"/>
        <c:noMultiLvlLbl val="0"/>
      </c:catAx>
      <c:valAx>
        <c:axId val="489235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5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33F-4880-89B9-ED629675E483}"/>
            </c:ext>
          </c:extLst>
        </c:ser>
        <c:dLbls>
          <c:showLegendKey val="0"/>
          <c:showVal val="0"/>
          <c:showCatName val="0"/>
          <c:showSerName val="0"/>
          <c:showPercent val="0"/>
          <c:showBubbleSize val="0"/>
        </c:dLbls>
        <c:gapWidth val="150"/>
        <c:overlap val="100"/>
        <c:axId val="418187720"/>
        <c:axId val="418195352"/>
      </c:barChart>
      <c:catAx>
        <c:axId val="418187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5352"/>
        <c:crosses val="autoZero"/>
        <c:auto val="1"/>
        <c:lblAlgn val="ctr"/>
        <c:lblOffset val="100"/>
        <c:noMultiLvlLbl val="0"/>
      </c:catAx>
      <c:valAx>
        <c:axId val="418195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87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396-4A47-83F1-2340A2136716}"/>
            </c:ext>
          </c:extLst>
        </c:ser>
        <c:dLbls>
          <c:showLegendKey val="0"/>
          <c:showVal val="0"/>
          <c:showCatName val="0"/>
          <c:showSerName val="0"/>
          <c:showPercent val="0"/>
          <c:showBubbleSize val="0"/>
        </c:dLbls>
        <c:gapWidth val="150"/>
        <c:overlap val="100"/>
        <c:axId val="489236448"/>
        <c:axId val="489236872"/>
      </c:barChart>
      <c:catAx>
        <c:axId val="489236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6872"/>
        <c:crosses val="autoZero"/>
        <c:auto val="1"/>
        <c:lblAlgn val="ctr"/>
        <c:lblOffset val="100"/>
        <c:noMultiLvlLbl val="0"/>
      </c:catAx>
      <c:valAx>
        <c:axId val="489236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6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2636</c:v>
                </c:pt>
                <c:pt idx="1">
                  <c:v>3397</c:v>
                </c:pt>
                <c:pt idx="2">
                  <c:v>4405</c:v>
                </c:pt>
                <c:pt idx="3">
                  <c:v>4122</c:v>
                </c:pt>
                <c:pt idx="4">
                  <c:v>4622</c:v>
                </c:pt>
                <c:pt idx="5">
                  <c:v>4906</c:v>
                </c:pt>
                <c:pt idx="6">
                  <c:v>3871</c:v>
                </c:pt>
                <c:pt idx="7">
                  <c:v>4699</c:v>
                </c:pt>
                <c:pt idx="8">
                  <c:v>5988</c:v>
                </c:pt>
                <c:pt idx="9">
                  <c:v>5904</c:v>
                </c:pt>
                <c:pt idx="10">
                  <c:v>3607</c:v>
                </c:pt>
                <c:pt idx="11">
                  <c:v>1561</c:v>
                </c:pt>
              </c:numCache>
            </c:numRef>
          </c:val>
          <c:extLst>
            <c:ext xmlns:c16="http://schemas.microsoft.com/office/drawing/2014/chart" uri="{C3380CC4-5D6E-409C-BE32-E72D297353CC}">
              <c16:uniqueId val="{00000000-37F9-4EAD-B516-246B82C12ADC}"/>
            </c:ext>
          </c:extLst>
        </c:ser>
        <c:dLbls>
          <c:showLegendKey val="0"/>
          <c:showVal val="0"/>
          <c:showCatName val="0"/>
          <c:showSerName val="0"/>
          <c:showPercent val="0"/>
          <c:showBubbleSize val="0"/>
        </c:dLbls>
        <c:gapWidth val="150"/>
        <c:overlap val="100"/>
        <c:axId val="489238992"/>
        <c:axId val="489239416"/>
      </c:barChart>
      <c:catAx>
        <c:axId val="48923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9416"/>
        <c:crosses val="autoZero"/>
        <c:auto val="1"/>
        <c:lblAlgn val="ctr"/>
        <c:lblOffset val="100"/>
        <c:noMultiLvlLbl val="0"/>
      </c:catAx>
      <c:valAx>
        <c:axId val="48923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pt idx="0">
                  <c:v>9.9499999999999993</c:v>
                </c:pt>
                <c:pt idx="1">
                  <c:v>24.494</c:v>
                </c:pt>
                <c:pt idx="2">
                  <c:v>25.405000000000001</c:v>
                </c:pt>
                <c:pt idx="3">
                  <c:v>27.244</c:v>
                </c:pt>
                <c:pt idx="4">
                  <c:v>28.692</c:v>
                </c:pt>
                <c:pt idx="5">
                  <c:v>18.068000000000001</c:v>
                </c:pt>
                <c:pt idx="6">
                  <c:v>13.250999999999999</c:v>
                </c:pt>
                <c:pt idx="7">
                  <c:v>28.158999999999999</c:v>
                </c:pt>
                <c:pt idx="8">
                  <c:v>30.585000000000001</c:v>
                </c:pt>
                <c:pt idx="9">
                  <c:v>30.83</c:v>
                </c:pt>
                <c:pt idx="10">
                  <c:v>25.506</c:v>
                </c:pt>
                <c:pt idx="11">
                  <c:v>10.09</c:v>
                </c:pt>
              </c:numCache>
            </c:numRef>
          </c:val>
          <c:extLst>
            <c:ext xmlns:c16="http://schemas.microsoft.com/office/drawing/2014/chart" uri="{C3380CC4-5D6E-409C-BE32-E72D297353CC}">
              <c16:uniqueId val="{00000000-3B41-4DDD-9B54-65FFF3BCA724}"/>
            </c:ext>
          </c:extLst>
        </c:ser>
        <c:dLbls>
          <c:showLegendKey val="0"/>
          <c:showVal val="0"/>
          <c:showCatName val="0"/>
          <c:showSerName val="0"/>
          <c:showPercent val="0"/>
          <c:showBubbleSize val="0"/>
        </c:dLbls>
        <c:gapWidth val="150"/>
        <c:overlap val="100"/>
        <c:axId val="489240264"/>
        <c:axId val="489240688"/>
      </c:barChart>
      <c:catAx>
        <c:axId val="48924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40688"/>
        <c:crosses val="autoZero"/>
        <c:auto val="1"/>
        <c:lblAlgn val="ctr"/>
        <c:lblOffset val="100"/>
        <c:noMultiLvlLbl val="0"/>
      </c:catAx>
      <c:valAx>
        <c:axId val="48924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4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181542.41</c:v>
                </c:pt>
                <c:pt idx="1">
                  <c:v>303200.25</c:v>
                </c:pt>
                <c:pt idx="2">
                  <c:v>353289.8</c:v>
                </c:pt>
                <c:pt idx="3">
                  <c:v>355385.48</c:v>
                </c:pt>
                <c:pt idx="4">
                  <c:v>388648.02</c:v>
                </c:pt>
                <c:pt idx="5">
                  <c:v>334369.49</c:v>
                </c:pt>
                <c:pt idx="6" formatCode="&quot;₡&quot;#,##0">
                  <c:v>266805.92</c:v>
                </c:pt>
                <c:pt idx="7" formatCode="&quot;₡&quot;#,##0">
                  <c:v>410267.08</c:v>
                </c:pt>
                <c:pt idx="8" formatCode="&quot;₡&quot;#,##0">
                  <c:v>487197.46</c:v>
                </c:pt>
                <c:pt idx="9" formatCode="&quot;₡&quot;#,##0">
                  <c:v>464349.03</c:v>
                </c:pt>
                <c:pt idx="10" formatCode="&quot;₡&quot;#,##0">
                  <c:v>317048.46000000002</c:v>
                </c:pt>
                <c:pt idx="11" formatCode="&quot;₡&quot;#,##0">
                  <c:v>190579.74</c:v>
                </c:pt>
              </c:numCache>
            </c:numRef>
          </c:val>
          <c:extLst>
            <c:ext xmlns:c16="http://schemas.microsoft.com/office/drawing/2014/chart" uri="{C3380CC4-5D6E-409C-BE32-E72D297353CC}">
              <c16:uniqueId val="{00000000-C52D-4C43-A75E-3FE68C6E414E}"/>
            </c:ext>
          </c:extLst>
        </c:ser>
        <c:dLbls>
          <c:showLegendKey val="0"/>
          <c:showVal val="0"/>
          <c:showCatName val="0"/>
          <c:showSerName val="0"/>
          <c:showPercent val="0"/>
          <c:showBubbleSize val="0"/>
        </c:dLbls>
        <c:gapWidth val="150"/>
        <c:overlap val="100"/>
        <c:axId val="489241536"/>
        <c:axId val="489241960"/>
      </c:barChart>
      <c:catAx>
        <c:axId val="4892415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41960"/>
        <c:crosses val="autoZero"/>
        <c:auto val="1"/>
        <c:lblAlgn val="ctr"/>
        <c:lblOffset val="100"/>
        <c:noMultiLvlLbl val="0"/>
      </c:catAx>
      <c:valAx>
        <c:axId val="48924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415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0.28736509320832881</c:v>
                </c:pt>
                <c:pt idx="1">
                  <c:v>0.37032595661179546</c:v>
                </c:pt>
                <c:pt idx="2">
                  <c:v>0.48021367055488934</c:v>
                </c:pt>
                <c:pt idx="3">
                  <c:v>0.44936225880300884</c:v>
                </c:pt>
                <c:pt idx="4">
                  <c:v>0.50387005341763869</c:v>
                </c:pt>
                <c:pt idx="5">
                  <c:v>0.53483048075874851</c:v>
                </c:pt>
                <c:pt idx="6">
                  <c:v>0.42199934590646465</c:v>
                </c:pt>
                <c:pt idx="7">
                  <c:v>0.51226425378829177</c:v>
                </c:pt>
                <c:pt idx="8">
                  <c:v>0.65278534830480761</c:v>
                </c:pt>
                <c:pt idx="9">
                  <c:v>0.64362803880954977</c:v>
                </c:pt>
                <c:pt idx="10">
                  <c:v>0.39321923034994005</c:v>
                </c:pt>
                <c:pt idx="11">
                  <c:v>0.17017333478687452</c:v>
                </c:pt>
              </c:numCache>
            </c:numRef>
          </c:val>
          <c:extLst>
            <c:ext xmlns:c16="http://schemas.microsoft.com/office/drawing/2014/chart" uri="{C3380CC4-5D6E-409C-BE32-E72D297353CC}">
              <c16:uniqueId val="{00000000-D10E-4B9A-83DB-0FEE798A1734}"/>
            </c:ext>
          </c:extLst>
        </c:ser>
        <c:dLbls>
          <c:showLegendKey val="0"/>
          <c:showVal val="0"/>
          <c:showCatName val="0"/>
          <c:showSerName val="0"/>
          <c:showPercent val="0"/>
          <c:showBubbleSize val="0"/>
        </c:dLbls>
        <c:gapWidth val="150"/>
        <c:overlap val="100"/>
        <c:axId val="493428528"/>
        <c:axId val="493428952"/>
      </c:barChart>
      <c:catAx>
        <c:axId val="493428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28952"/>
        <c:crosses val="autoZero"/>
        <c:auto val="1"/>
        <c:lblAlgn val="ctr"/>
        <c:lblOffset val="100"/>
        <c:noMultiLvlLbl val="0"/>
      </c:catAx>
      <c:valAx>
        <c:axId val="493428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28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928-44E9-922A-1C7C4286E2C1}"/>
            </c:ext>
          </c:extLst>
        </c:ser>
        <c:dLbls>
          <c:showLegendKey val="0"/>
          <c:showVal val="0"/>
          <c:showCatName val="0"/>
          <c:showSerName val="0"/>
          <c:showPercent val="0"/>
          <c:showBubbleSize val="0"/>
        </c:dLbls>
        <c:gapWidth val="150"/>
        <c:overlap val="100"/>
        <c:axId val="493429800"/>
        <c:axId val="493430224"/>
      </c:barChart>
      <c:catAx>
        <c:axId val="493429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0224"/>
        <c:crosses val="autoZero"/>
        <c:auto val="1"/>
        <c:lblAlgn val="ctr"/>
        <c:lblOffset val="100"/>
        <c:noMultiLvlLbl val="0"/>
      </c:catAx>
      <c:valAx>
        <c:axId val="493430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29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'363337'!$B$12:$B$13</c:f>
              <c:strCache>
                <c:ptCount val="2"/>
                <c:pt idx="0">
                  <c:v>Energía     (kWh)</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1143</c:v>
                </c:pt>
                <c:pt idx="1">
                  <c:v>1332</c:v>
                </c:pt>
                <c:pt idx="2">
                  <c:v>1898</c:v>
                </c:pt>
                <c:pt idx="3">
                  <c:v>1705</c:v>
                </c:pt>
                <c:pt idx="4">
                  <c:v>2111</c:v>
                </c:pt>
                <c:pt idx="5">
                  <c:v>2331</c:v>
                </c:pt>
                <c:pt idx="6">
                  <c:v>1705</c:v>
                </c:pt>
                <c:pt idx="7">
                  <c:v>2408</c:v>
                </c:pt>
                <c:pt idx="8">
                  <c:v>3011</c:v>
                </c:pt>
                <c:pt idx="9">
                  <c:v>2299</c:v>
                </c:pt>
                <c:pt idx="10">
                  <c:v>1661</c:v>
                </c:pt>
                <c:pt idx="11">
                  <c:v>1435</c:v>
                </c:pt>
              </c:numCache>
            </c:numRef>
          </c:val>
          <c:extLst>
            <c:ext xmlns:c16="http://schemas.microsoft.com/office/drawing/2014/chart" uri="{C3380CC4-5D6E-409C-BE32-E72D297353CC}">
              <c16:uniqueId val="{00000000-87B7-4103-84E2-611846C9EA94}"/>
            </c:ext>
          </c:extLst>
        </c:ser>
        <c:dLbls>
          <c:showLegendKey val="0"/>
          <c:showVal val="0"/>
          <c:showCatName val="0"/>
          <c:showSerName val="0"/>
          <c:showPercent val="0"/>
          <c:showBubbleSize val="0"/>
        </c:dLbls>
        <c:gapWidth val="150"/>
        <c:overlap val="100"/>
        <c:axId val="489197016"/>
        <c:axId val="493431920"/>
      </c:barChart>
      <c:catAx>
        <c:axId val="489197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1920"/>
        <c:crosses val="autoZero"/>
        <c:auto val="1"/>
        <c:lblAlgn val="ctr"/>
        <c:lblOffset val="100"/>
        <c:noMultiLvlLbl val="0"/>
      </c:catAx>
      <c:valAx>
        <c:axId val="493431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7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'363337'!$C$12:$C$13</c:f>
              <c:strCache>
                <c:ptCount val="2"/>
                <c:pt idx="0">
                  <c:v>Demanda máxima       (kW)</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09-430F-B06C-E01386598897}"/>
            </c:ext>
          </c:extLst>
        </c:ser>
        <c:dLbls>
          <c:showLegendKey val="0"/>
          <c:showVal val="0"/>
          <c:showCatName val="0"/>
          <c:showSerName val="0"/>
          <c:showPercent val="0"/>
          <c:showBubbleSize val="0"/>
        </c:dLbls>
        <c:gapWidth val="150"/>
        <c:overlap val="100"/>
        <c:axId val="493432768"/>
        <c:axId val="493433192"/>
      </c:barChart>
      <c:catAx>
        <c:axId val="493432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3192"/>
        <c:crosses val="autoZero"/>
        <c:auto val="1"/>
        <c:lblAlgn val="ctr"/>
        <c:lblOffset val="100"/>
        <c:noMultiLvlLbl val="0"/>
      </c:catAx>
      <c:valAx>
        <c:axId val="493433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32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76725</c:v>
                </c:pt>
                <c:pt idx="1">
                  <c:v>100495</c:v>
                </c:pt>
                <c:pt idx="2">
                  <c:v>143017</c:v>
                </c:pt>
                <c:pt idx="3">
                  <c:v>129342</c:v>
                </c:pt>
                <c:pt idx="4">
                  <c:v>161074</c:v>
                </c:pt>
                <c:pt idx="5">
                  <c:v>177634</c:v>
                </c:pt>
                <c:pt idx="6" formatCode="&quot;₡&quot;#,##0">
                  <c:v>133753</c:v>
                </c:pt>
                <c:pt idx="7" formatCode="&quot;₡&quot;#,##0">
                  <c:v>193613</c:v>
                </c:pt>
                <c:pt idx="8" formatCode="&quot;₡&quot;#,##0">
                  <c:v>241524</c:v>
                </c:pt>
                <c:pt idx="9" formatCode="&quot;₡&quot;#,##0">
                  <c:v>179525</c:v>
                </c:pt>
                <c:pt idx="10" formatCode="&quot;₡&quot;#,##0">
                  <c:v>124693</c:v>
                </c:pt>
                <c:pt idx="11" formatCode="&quot;₡&quot;#,##0">
                  <c:v>107727</c:v>
                </c:pt>
              </c:numCache>
            </c:numRef>
          </c:val>
          <c:extLst>
            <c:ext xmlns:c16="http://schemas.microsoft.com/office/drawing/2014/chart" uri="{C3380CC4-5D6E-409C-BE32-E72D297353CC}">
              <c16:uniqueId val="{00000000-6A22-4010-A11F-6C4ADB61E59F}"/>
            </c:ext>
          </c:extLst>
        </c:ser>
        <c:dLbls>
          <c:showLegendKey val="0"/>
          <c:showVal val="0"/>
          <c:showCatName val="0"/>
          <c:showSerName val="0"/>
          <c:showPercent val="0"/>
          <c:showBubbleSize val="0"/>
        </c:dLbls>
        <c:gapWidth val="150"/>
        <c:overlap val="100"/>
        <c:axId val="493434040"/>
        <c:axId val="493434464"/>
      </c:barChart>
      <c:catAx>
        <c:axId val="493434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4464"/>
        <c:crosses val="autoZero"/>
        <c:auto val="1"/>
        <c:lblAlgn val="ctr"/>
        <c:lblOffset val="100"/>
        <c:noMultiLvlLbl val="0"/>
      </c:catAx>
      <c:valAx>
        <c:axId val="493434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34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0.12460481848904394</c:v>
                </c:pt>
                <c:pt idx="1">
                  <c:v>0.14520876485337403</c:v>
                </c:pt>
                <c:pt idx="2">
                  <c:v>0.20691158835713508</c:v>
                </c:pt>
                <c:pt idx="3">
                  <c:v>0.18587157963588793</c:v>
                </c:pt>
                <c:pt idx="4">
                  <c:v>0.23013190886296742</c:v>
                </c:pt>
                <c:pt idx="5">
                  <c:v>0.25411533849340456</c:v>
                </c:pt>
                <c:pt idx="6">
                  <c:v>0.18587157963588793</c:v>
                </c:pt>
                <c:pt idx="7">
                  <c:v>0.26250953886405753</c:v>
                </c:pt>
                <c:pt idx="8">
                  <c:v>0.32824593916930123</c:v>
                </c:pt>
                <c:pt idx="9">
                  <c:v>0.25062683963806826</c:v>
                </c:pt>
                <c:pt idx="10">
                  <c:v>0.18107489370980051</c:v>
                </c:pt>
                <c:pt idx="11">
                  <c:v>0.15643737054398779</c:v>
                </c:pt>
              </c:numCache>
            </c:numRef>
          </c:val>
          <c:extLst>
            <c:ext xmlns:c16="http://schemas.microsoft.com/office/drawing/2014/chart" uri="{C3380CC4-5D6E-409C-BE32-E72D297353CC}">
              <c16:uniqueId val="{00000000-1769-4AD9-8229-CA7C157C6E59}"/>
            </c:ext>
          </c:extLst>
        </c:ser>
        <c:dLbls>
          <c:showLegendKey val="0"/>
          <c:showVal val="0"/>
          <c:showCatName val="0"/>
          <c:showSerName val="0"/>
          <c:showPercent val="0"/>
          <c:showBubbleSize val="0"/>
        </c:dLbls>
        <c:gapWidth val="150"/>
        <c:overlap val="100"/>
        <c:axId val="493435312"/>
        <c:axId val="493435736"/>
      </c:barChart>
      <c:catAx>
        <c:axId val="493435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5736"/>
        <c:crosses val="autoZero"/>
        <c:auto val="1"/>
        <c:lblAlgn val="ctr"/>
        <c:lblOffset val="100"/>
        <c:noMultiLvlLbl val="0"/>
      </c:catAx>
      <c:valAx>
        <c:axId val="493435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35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60145</c:v>
                </c:pt>
                <c:pt idx="1">
                  <c:v>50474</c:v>
                </c:pt>
                <c:pt idx="2">
                  <c:v>55529</c:v>
                </c:pt>
                <c:pt idx="3">
                  <c:v>58564</c:v>
                </c:pt>
                <c:pt idx="4">
                  <c:v>67485</c:v>
                </c:pt>
                <c:pt idx="5">
                  <c:v>65725</c:v>
                </c:pt>
                <c:pt idx="6">
                  <c:v>64327</c:v>
                </c:pt>
                <c:pt idx="7" formatCode="&quot;₡&quot;#,##0">
                  <c:v>66143</c:v>
                </c:pt>
                <c:pt idx="8" formatCode="&quot;₡&quot;#,##0">
                  <c:v>66386</c:v>
                </c:pt>
                <c:pt idx="9" formatCode="&quot;₡&quot;#,##0">
                  <c:v>75569</c:v>
                </c:pt>
                <c:pt idx="10" formatCode="&quot;₡&quot;#,##0">
                  <c:v>66513</c:v>
                </c:pt>
                <c:pt idx="11" formatCode="&quot;₡&quot;#,##0">
                  <c:v>129658</c:v>
                </c:pt>
              </c:numCache>
            </c:numRef>
          </c:val>
          <c:extLst>
            <c:ext xmlns:c16="http://schemas.microsoft.com/office/drawing/2014/chart" uri="{C3380CC4-5D6E-409C-BE32-E72D297353CC}">
              <c16:uniqueId val="{00000000-6473-4071-9383-3FE6509AF8DB}"/>
            </c:ext>
          </c:extLst>
        </c:ser>
        <c:dLbls>
          <c:showLegendKey val="0"/>
          <c:showVal val="0"/>
          <c:showCatName val="0"/>
          <c:showSerName val="0"/>
          <c:showPercent val="0"/>
          <c:showBubbleSize val="0"/>
        </c:dLbls>
        <c:gapWidth val="150"/>
        <c:overlap val="100"/>
        <c:axId val="418183904"/>
        <c:axId val="418195776"/>
      </c:barChart>
      <c:catAx>
        <c:axId val="41818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5776"/>
        <c:crosses val="autoZero"/>
        <c:auto val="1"/>
        <c:lblAlgn val="ctr"/>
        <c:lblOffset val="100"/>
        <c:noMultiLvlLbl val="0"/>
      </c:catAx>
      <c:valAx>
        <c:axId val="41819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8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29-4104-AC1D-AFF865E52F32}"/>
            </c:ext>
          </c:extLst>
        </c:ser>
        <c:dLbls>
          <c:showLegendKey val="0"/>
          <c:showVal val="0"/>
          <c:showCatName val="0"/>
          <c:showSerName val="0"/>
          <c:showPercent val="0"/>
          <c:showBubbleSize val="0"/>
        </c:dLbls>
        <c:gapWidth val="150"/>
        <c:overlap val="100"/>
        <c:axId val="493436160"/>
        <c:axId val="493436584"/>
      </c:barChart>
      <c:catAx>
        <c:axId val="493436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6584"/>
        <c:crosses val="autoZero"/>
        <c:auto val="1"/>
        <c:lblAlgn val="ctr"/>
        <c:lblOffset val="100"/>
        <c:noMultiLvlLbl val="0"/>
      </c:catAx>
      <c:valAx>
        <c:axId val="493436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36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2636</c:v>
                </c:pt>
                <c:pt idx="1">
                  <c:v>3397</c:v>
                </c:pt>
                <c:pt idx="2">
                  <c:v>4405</c:v>
                </c:pt>
                <c:pt idx="3">
                  <c:v>4122</c:v>
                </c:pt>
                <c:pt idx="4">
                  <c:v>4622</c:v>
                </c:pt>
                <c:pt idx="5">
                  <c:v>4906</c:v>
                </c:pt>
                <c:pt idx="6">
                  <c:v>3871</c:v>
                </c:pt>
                <c:pt idx="7">
                  <c:v>4699</c:v>
                </c:pt>
                <c:pt idx="8">
                  <c:v>5988</c:v>
                </c:pt>
                <c:pt idx="9">
                  <c:v>5904</c:v>
                </c:pt>
                <c:pt idx="10">
                  <c:v>3607</c:v>
                </c:pt>
                <c:pt idx="11">
                  <c:v>1561</c:v>
                </c:pt>
              </c:numCache>
            </c:numRef>
          </c:val>
          <c:extLst>
            <c:ext xmlns:c16="http://schemas.microsoft.com/office/drawing/2014/chart" uri="{C3380CC4-5D6E-409C-BE32-E72D297353CC}">
              <c16:uniqueId val="{00000000-75B2-42A1-A584-9C96E34BA863}"/>
            </c:ext>
          </c:extLst>
        </c:ser>
        <c:dLbls>
          <c:showLegendKey val="0"/>
          <c:showVal val="0"/>
          <c:showCatName val="0"/>
          <c:showSerName val="0"/>
          <c:showPercent val="0"/>
          <c:showBubbleSize val="0"/>
        </c:dLbls>
        <c:gapWidth val="150"/>
        <c:overlap val="100"/>
        <c:axId val="493438704"/>
        <c:axId val="493439128"/>
      </c:barChart>
      <c:catAx>
        <c:axId val="493438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9128"/>
        <c:crosses val="autoZero"/>
        <c:auto val="1"/>
        <c:lblAlgn val="ctr"/>
        <c:lblOffset val="100"/>
        <c:noMultiLvlLbl val="0"/>
      </c:catAx>
      <c:valAx>
        <c:axId val="493439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38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pt idx="0">
                  <c:v>9.9499999999999993</c:v>
                </c:pt>
                <c:pt idx="1">
                  <c:v>24.494</c:v>
                </c:pt>
                <c:pt idx="2">
                  <c:v>25.405000000000001</c:v>
                </c:pt>
                <c:pt idx="3">
                  <c:v>27.244</c:v>
                </c:pt>
                <c:pt idx="4">
                  <c:v>28.692</c:v>
                </c:pt>
                <c:pt idx="5">
                  <c:v>18.068000000000001</c:v>
                </c:pt>
                <c:pt idx="6">
                  <c:v>13.250999999999999</c:v>
                </c:pt>
                <c:pt idx="7">
                  <c:v>28.158999999999999</c:v>
                </c:pt>
                <c:pt idx="8">
                  <c:v>30.585000000000001</c:v>
                </c:pt>
                <c:pt idx="9">
                  <c:v>30.83</c:v>
                </c:pt>
                <c:pt idx="10">
                  <c:v>25.506</c:v>
                </c:pt>
                <c:pt idx="11">
                  <c:v>10.09</c:v>
                </c:pt>
              </c:numCache>
            </c:numRef>
          </c:val>
          <c:extLst>
            <c:ext xmlns:c16="http://schemas.microsoft.com/office/drawing/2014/chart" uri="{C3380CC4-5D6E-409C-BE32-E72D297353CC}">
              <c16:uniqueId val="{00000000-0A4F-4EF8-B782-4EDEB419F997}"/>
            </c:ext>
          </c:extLst>
        </c:ser>
        <c:dLbls>
          <c:showLegendKey val="0"/>
          <c:showVal val="0"/>
          <c:showCatName val="0"/>
          <c:showSerName val="0"/>
          <c:showPercent val="0"/>
          <c:showBubbleSize val="0"/>
        </c:dLbls>
        <c:gapWidth val="150"/>
        <c:overlap val="100"/>
        <c:axId val="493442096"/>
        <c:axId val="493442520"/>
      </c:barChart>
      <c:catAx>
        <c:axId val="493442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42520"/>
        <c:crosses val="autoZero"/>
        <c:auto val="1"/>
        <c:lblAlgn val="ctr"/>
        <c:lblOffset val="100"/>
        <c:noMultiLvlLbl val="0"/>
      </c:catAx>
      <c:valAx>
        <c:axId val="493442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2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181542.41</c:v>
                </c:pt>
                <c:pt idx="1">
                  <c:v>303200.25</c:v>
                </c:pt>
                <c:pt idx="2">
                  <c:v>353289.8</c:v>
                </c:pt>
                <c:pt idx="3">
                  <c:v>355385.48</c:v>
                </c:pt>
                <c:pt idx="4">
                  <c:v>388648.02</c:v>
                </c:pt>
                <c:pt idx="5">
                  <c:v>334369.49</c:v>
                </c:pt>
                <c:pt idx="6" formatCode="&quot;₡&quot;#,##0">
                  <c:v>266805.92</c:v>
                </c:pt>
                <c:pt idx="7" formatCode="&quot;₡&quot;#,##0">
                  <c:v>410267.08</c:v>
                </c:pt>
                <c:pt idx="8" formatCode="&quot;₡&quot;#,##0">
                  <c:v>487197.46</c:v>
                </c:pt>
                <c:pt idx="9" formatCode="&quot;₡&quot;#,##0">
                  <c:v>464349.03</c:v>
                </c:pt>
                <c:pt idx="10" formatCode="&quot;₡&quot;#,##0">
                  <c:v>317048.46000000002</c:v>
                </c:pt>
                <c:pt idx="11" formatCode="&quot;₡&quot;#,##0">
                  <c:v>190579.74</c:v>
                </c:pt>
              </c:numCache>
            </c:numRef>
          </c:val>
          <c:extLst>
            <c:ext xmlns:c16="http://schemas.microsoft.com/office/drawing/2014/chart" uri="{C3380CC4-5D6E-409C-BE32-E72D297353CC}">
              <c16:uniqueId val="{00000000-382F-4A0A-9C0A-64CDFCA3F700}"/>
            </c:ext>
          </c:extLst>
        </c:ser>
        <c:dLbls>
          <c:showLegendKey val="0"/>
          <c:showVal val="0"/>
          <c:showCatName val="0"/>
          <c:showSerName val="0"/>
          <c:showPercent val="0"/>
          <c:showBubbleSize val="0"/>
        </c:dLbls>
        <c:gapWidth val="150"/>
        <c:overlap val="100"/>
        <c:axId val="493443368"/>
        <c:axId val="493443792"/>
      </c:barChart>
      <c:catAx>
        <c:axId val="493443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43792"/>
        <c:crosses val="autoZero"/>
        <c:auto val="1"/>
        <c:lblAlgn val="ctr"/>
        <c:lblOffset val="100"/>
        <c:noMultiLvlLbl val="0"/>
      </c:catAx>
      <c:valAx>
        <c:axId val="493443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3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0.28736509320832881</c:v>
                </c:pt>
                <c:pt idx="1">
                  <c:v>0.37032595661179546</c:v>
                </c:pt>
                <c:pt idx="2">
                  <c:v>0.48021367055488934</c:v>
                </c:pt>
                <c:pt idx="3">
                  <c:v>0.44936225880300884</c:v>
                </c:pt>
                <c:pt idx="4">
                  <c:v>0.50387005341763869</c:v>
                </c:pt>
                <c:pt idx="5">
                  <c:v>0.53483048075874851</c:v>
                </c:pt>
                <c:pt idx="6">
                  <c:v>0.42199934590646465</c:v>
                </c:pt>
                <c:pt idx="7">
                  <c:v>0.51226425378829177</c:v>
                </c:pt>
                <c:pt idx="8">
                  <c:v>0.65278534830480761</c:v>
                </c:pt>
                <c:pt idx="9">
                  <c:v>0.64362803880954977</c:v>
                </c:pt>
                <c:pt idx="10">
                  <c:v>0.39321923034994005</c:v>
                </c:pt>
                <c:pt idx="11">
                  <c:v>0.17017333478687452</c:v>
                </c:pt>
              </c:numCache>
            </c:numRef>
          </c:val>
          <c:extLst>
            <c:ext xmlns:c16="http://schemas.microsoft.com/office/drawing/2014/chart" uri="{C3380CC4-5D6E-409C-BE32-E72D297353CC}">
              <c16:uniqueId val="{00000000-30A6-466F-B3E3-5EBFC6D393F9}"/>
            </c:ext>
          </c:extLst>
        </c:ser>
        <c:dLbls>
          <c:showLegendKey val="0"/>
          <c:showVal val="0"/>
          <c:showCatName val="0"/>
          <c:showSerName val="0"/>
          <c:showPercent val="0"/>
          <c:showBubbleSize val="0"/>
        </c:dLbls>
        <c:gapWidth val="150"/>
        <c:overlap val="100"/>
        <c:axId val="493444640"/>
        <c:axId val="493445064"/>
      </c:barChart>
      <c:catAx>
        <c:axId val="493444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45064"/>
        <c:crosses val="autoZero"/>
        <c:auto val="1"/>
        <c:lblAlgn val="ctr"/>
        <c:lblOffset val="100"/>
        <c:noMultiLvlLbl val="0"/>
      </c:catAx>
      <c:valAx>
        <c:axId val="493445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4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BF-4889-9348-1746A6921680}"/>
            </c:ext>
          </c:extLst>
        </c:ser>
        <c:dLbls>
          <c:showLegendKey val="0"/>
          <c:showVal val="0"/>
          <c:showCatName val="0"/>
          <c:showSerName val="0"/>
          <c:showPercent val="0"/>
          <c:showBubbleSize val="0"/>
        </c:dLbls>
        <c:gapWidth val="150"/>
        <c:overlap val="100"/>
        <c:axId val="493446336"/>
        <c:axId val="493446760"/>
      </c:barChart>
      <c:catAx>
        <c:axId val="493446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46760"/>
        <c:crosses val="autoZero"/>
        <c:auto val="1"/>
        <c:lblAlgn val="ctr"/>
        <c:lblOffset val="100"/>
        <c:noMultiLvlLbl val="0"/>
      </c:catAx>
      <c:valAx>
        <c:axId val="493446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6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125300</c:v>
                </c:pt>
                <c:pt idx="1">
                  <c:v>168700</c:v>
                </c:pt>
                <c:pt idx="2">
                  <c:v>201600</c:v>
                </c:pt>
                <c:pt idx="3">
                  <c:v>180600</c:v>
                </c:pt>
                <c:pt idx="4">
                  <c:v>186200</c:v>
                </c:pt>
                <c:pt idx="5">
                  <c:v>210700</c:v>
                </c:pt>
                <c:pt idx="6">
                  <c:v>142800</c:v>
                </c:pt>
                <c:pt idx="7">
                  <c:v>203000</c:v>
                </c:pt>
                <c:pt idx="8">
                  <c:v>199500</c:v>
                </c:pt>
                <c:pt idx="9">
                  <c:v>211400</c:v>
                </c:pt>
                <c:pt idx="10">
                  <c:v>219800</c:v>
                </c:pt>
                <c:pt idx="11">
                  <c:v>198100</c:v>
                </c:pt>
              </c:numCache>
            </c:numRef>
          </c:val>
          <c:extLst>
            <c:ext xmlns:c16="http://schemas.microsoft.com/office/drawing/2014/chart" uri="{C3380CC4-5D6E-409C-BE32-E72D297353CC}">
              <c16:uniqueId val="{00000000-BC6F-4B89-91E4-9067FAFFDD17}"/>
            </c:ext>
          </c:extLst>
        </c:ser>
        <c:dLbls>
          <c:showLegendKey val="0"/>
          <c:showVal val="0"/>
          <c:showCatName val="0"/>
          <c:showSerName val="0"/>
          <c:showPercent val="0"/>
          <c:showBubbleSize val="0"/>
        </c:dLbls>
        <c:gapWidth val="150"/>
        <c:overlap val="100"/>
        <c:axId val="493448456"/>
        <c:axId val="493448880"/>
      </c:barChart>
      <c:catAx>
        <c:axId val="493448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48880"/>
        <c:crosses val="autoZero"/>
        <c:auto val="1"/>
        <c:lblAlgn val="ctr"/>
        <c:lblOffset val="100"/>
        <c:noMultiLvlLbl val="0"/>
      </c:catAx>
      <c:valAx>
        <c:axId val="493448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8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pt idx="0">
                  <c:v>348.6</c:v>
                </c:pt>
                <c:pt idx="1">
                  <c:v>480.9</c:v>
                </c:pt>
                <c:pt idx="2">
                  <c:v>614.6</c:v>
                </c:pt>
                <c:pt idx="3">
                  <c:v>527.1</c:v>
                </c:pt>
                <c:pt idx="4">
                  <c:v>568.4</c:v>
                </c:pt>
                <c:pt idx="5">
                  <c:v>590.79999999999995</c:v>
                </c:pt>
                <c:pt idx="6">
                  <c:v>541.1</c:v>
                </c:pt>
                <c:pt idx="7">
                  <c:v>545.29999999999995</c:v>
                </c:pt>
                <c:pt idx="8">
                  <c:v>542.5</c:v>
                </c:pt>
                <c:pt idx="9">
                  <c:v>579.6</c:v>
                </c:pt>
                <c:pt idx="10">
                  <c:v>592.20000000000005</c:v>
                </c:pt>
                <c:pt idx="11">
                  <c:v>565.6</c:v>
                </c:pt>
              </c:numCache>
            </c:numRef>
          </c:val>
          <c:extLst>
            <c:ext xmlns:c16="http://schemas.microsoft.com/office/drawing/2014/chart" uri="{C3380CC4-5D6E-409C-BE32-E72D297353CC}">
              <c16:uniqueId val="{00000000-27CA-47CC-ACE9-A144E5DDE2E1}"/>
            </c:ext>
          </c:extLst>
        </c:ser>
        <c:dLbls>
          <c:showLegendKey val="0"/>
          <c:showVal val="0"/>
          <c:showCatName val="0"/>
          <c:showSerName val="0"/>
          <c:showPercent val="0"/>
          <c:showBubbleSize val="0"/>
        </c:dLbls>
        <c:gapWidth val="150"/>
        <c:overlap val="100"/>
        <c:axId val="493450576"/>
        <c:axId val="493451000"/>
      </c:barChart>
      <c:catAx>
        <c:axId val="493450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1000"/>
        <c:crosses val="autoZero"/>
        <c:auto val="1"/>
        <c:lblAlgn val="ctr"/>
        <c:lblOffset val="100"/>
        <c:noMultiLvlLbl val="0"/>
      </c:catAx>
      <c:valAx>
        <c:axId val="493451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0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6966080.3700000001</c:v>
                </c:pt>
                <c:pt idx="1">
                  <c:v>10063686.199999999</c:v>
                </c:pt>
                <c:pt idx="2">
                  <c:v>12244430.300000001</c:v>
                </c:pt>
                <c:pt idx="3">
                  <c:v>10935080.630000001</c:v>
                </c:pt>
                <c:pt idx="4">
                  <c:v>11483804.220000001</c:v>
                </c:pt>
                <c:pt idx="5">
                  <c:v>12644096.67</c:v>
                </c:pt>
                <c:pt idx="6" formatCode="&quot;₡&quot;#,##0">
                  <c:v>9840109.9800000004</c:v>
                </c:pt>
                <c:pt idx="7" formatCode="&quot;₡&quot;#,##0">
                  <c:v>12704034.15</c:v>
                </c:pt>
                <c:pt idx="8" formatCode="&quot;₡&quot;#,##0">
                  <c:v>12531753.050000001</c:v>
                </c:pt>
                <c:pt idx="9" formatCode="&quot;₡&quot;#,##0">
                  <c:v>12733740.34</c:v>
                </c:pt>
                <c:pt idx="10" formatCode="&quot;₡&quot;#,##0">
                  <c:v>12776213.939999999</c:v>
                </c:pt>
                <c:pt idx="11" formatCode="&quot;₡&quot;#,##0">
                  <c:v>11727171.26</c:v>
                </c:pt>
              </c:numCache>
            </c:numRef>
          </c:val>
          <c:extLst>
            <c:ext xmlns:c16="http://schemas.microsoft.com/office/drawing/2014/chart" uri="{C3380CC4-5D6E-409C-BE32-E72D297353CC}">
              <c16:uniqueId val="{00000000-FAFE-4F4E-8966-6D2D395C9986}"/>
            </c:ext>
          </c:extLst>
        </c:ser>
        <c:dLbls>
          <c:showLegendKey val="0"/>
          <c:showVal val="0"/>
          <c:showCatName val="0"/>
          <c:showSerName val="0"/>
          <c:showPercent val="0"/>
          <c:showBubbleSize val="0"/>
        </c:dLbls>
        <c:gapWidth val="150"/>
        <c:overlap val="100"/>
        <c:axId val="493451848"/>
        <c:axId val="493452272"/>
      </c:barChart>
      <c:catAx>
        <c:axId val="493451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2272"/>
        <c:crosses val="autoZero"/>
        <c:auto val="1"/>
        <c:lblAlgn val="ctr"/>
        <c:lblOffset val="100"/>
        <c:noMultiLvlLbl val="0"/>
      </c:catAx>
      <c:valAx>
        <c:axId val="493452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1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13.65965333042625</c:v>
                </c:pt>
                <c:pt idx="1">
                  <c:v>18.390929902976126</c:v>
                </c:pt>
                <c:pt idx="2">
                  <c:v>21.977542788618774</c:v>
                </c:pt>
                <c:pt idx="3">
                  <c:v>19.688215414804318</c:v>
                </c:pt>
                <c:pt idx="4">
                  <c:v>20.298702714488172</c:v>
                </c:pt>
                <c:pt idx="5">
                  <c:v>22.969584650605036</c:v>
                </c:pt>
                <c:pt idx="6">
                  <c:v>15.567426141938297</c:v>
                </c:pt>
                <c:pt idx="7">
                  <c:v>22.130164613539737</c:v>
                </c:pt>
                <c:pt idx="8">
                  <c:v>21.748610051237328</c:v>
                </c:pt>
                <c:pt idx="9">
                  <c:v>23.045895563065518</c:v>
                </c:pt>
                <c:pt idx="10">
                  <c:v>23.961626512591302</c:v>
                </c:pt>
                <c:pt idx="11">
                  <c:v>21.595988226316365</c:v>
                </c:pt>
              </c:numCache>
            </c:numRef>
          </c:val>
          <c:extLst>
            <c:ext xmlns:c16="http://schemas.microsoft.com/office/drawing/2014/chart" uri="{C3380CC4-5D6E-409C-BE32-E72D297353CC}">
              <c16:uniqueId val="{00000000-618E-469D-B1F6-1EE2E8713460}"/>
            </c:ext>
          </c:extLst>
        </c:ser>
        <c:dLbls>
          <c:showLegendKey val="0"/>
          <c:showVal val="0"/>
          <c:showCatName val="0"/>
          <c:showSerName val="0"/>
          <c:showPercent val="0"/>
          <c:showBubbleSize val="0"/>
        </c:dLbls>
        <c:gapWidth val="150"/>
        <c:overlap val="100"/>
        <c:axId val="493453120"/>
        <c:axId val="493453544"/>
      </c:barChart>
      <c:catAx>
        <c:axId val="493453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3544"/>
        <c:crosses val="autoZero"/>
        <c:auto val="1"/>
        <c:lblAlgn val="ctr"/>
        <c:lblOffset val="100"/>
        <c:noMultiLvlLbl val="0"/>
      </c:catAx>
      <c:valAx>
        <c:axId val="493453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3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9.7677967949416772E-2</c:v>
                </c:pt>
                <c:pt idx="1">
                  <c:v>7.29314291943748E-2</c:v>
                </c:pt>
                <c:pt idx="2">
                  <c:v>8.0235473672735202E-2</c:v>
                </c:pt>
                <c:pt idx="3">
                  <c:v>8.4160034884988549E-2</c:v>
                </c:pt>
                <c:pt idx="4">
                  <c:v>9.6151749700207123E-2</c:v>
                </c:pt>
                <c:pt idx="5">
                  <c:v>9.3644391147934158E-2</c:v>
                </c:pt>
                <c:pt idx="6">
                  <c:v>8.9392783167993026E-2</c:v>
                </c:pt>
                <c:pt idx="7">
                  <c:v>8.9283767578763759E-2</c:v>
                </c:pt>
                <c:pt idx="8">
                  <c:v>8.9610814346451545E-2</c:v>
                </c:pt>
                <c:pt idx="9">
                  <c:v>0.10509102801700643</c:v>
                </c:pt>
                <c:pt idx="10">
                  <c:v>9.6587812057124176E-2</c:v>
                </c:pt>
                <c:pt idx="11">
                  <c:v>8.808459609724191E-2</c:v>
                </c:pt>
              </c:numCache>
            </c:numRef>
          </c:val>
          <c:extLst>
            <c:ext xmlns:c16="http://schemas.microsoft.com/office/drawing/2014/chart" uri="{C3380CC4-5D6E-409C-BE32-E72D297353CC}">
              <c16:uniqueId val="{00000000-6397-4E05-AD1A-2CF48DFBA19B}"/>
            </c:ext>
          </c:extLst>
        </c:ser>
        <c:dLbls>
          <c:showLegendKey val="0"/>
          <c:showVal val="0"/>
          <c:showCatName val="0"/>
          <c:showSerName val="0"/>
          <c:showPercent val="0"/>
          <c:showBubbleSize val="0"/>
        </c:dLbls>
        <c:gapWidth val="150"/>
        <c:overlap val="100"/>
        <c:axId val="418196624"/>
        <c:axId val="418197048"/>
      </c:barChart>
      <c:catAx>
        <c:axId val="41819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7048"/>
        <c:crosses val="autoZero"/>
        <c:auto val="1"/>
        <c:lblAlgn val="ctr"/>
        <c:lblOffset val="100"/>
        <c:noMultiLvlLbl val="0"/>
      </c:catAx>
      <c:valAx>
        <c:axId val="41819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9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60C-41E8-AD48-EC66CAE97259}"/>
            </c:ext>
          </c:extLst>
        </c:ser>
        <c:dLbls>
          <c:showLegendKey val="0"/>
          <c:showVal val="0"/>
          <c:showCatName val="0"/>
          <c:showSerName val="0"/>
          <c:showPercent val="0"/>
          <c:showBubbleSize val="0"/>
        </c:dLbls>
        <c:gapWidth val="150"/>
        <c:overlap val="100"/>
        <c:axId val="493454392"/>
        <c:axId val="493454816"/>
      </c:barChart>
      <c:catAx>
        <c:axId val="493454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4816"/>
        <c:crosses val="autoZero"/>
        <c:auto val="1"/>
        <c:lblAlgn val="ctr"/>
        <c:lblOffset val="100"/>
        <c:noMultiLvlLbl val="0"/>
      </c:catAx>
      <c:valAx>
        <c:axId val="493454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4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110</c:v>
                </c:pt>
                <c:pt idx="1">
                  <c:v>117</c:v>
                </c:pt>
                <c:pt idx="2">
                  <c:v>120</c:v>
                </c:pt>
                <c:pt idx="3">
                  <c:v>271</c:v>
                </c:pt>
                <c:pt idx="4">
                  <c:v>219</c:v>
                </c:pt>
                <c:pt idx="5">
                  <c:v>251</c:v>
                </c:pt>
                <c:pt idx="6">
                  <c:v>192</c:v>
                </c:pt>
                <c:pt idx="7">
                  <c:v>213</c:v>
                </c:pt>
                <c:pt idx="8">
                  <c:v>197</c:v>
                </c:pt>
                <c:pt idx="9">
                  <c:v>197</c:v>
                </c:pt>
                <c:pt idx="10">
                  <c:v>169</c:v>
                </c:pt>
                <c:pt idx="11">
                  <c:v>47</c:v>
                </c:pt>
              </c:numCache>
            </c:numRef>
          </c:val>
          <c:extLst>
            <c:ext xmlns:c16="http://schemas.microsoft.com/office/drawing/2014/chart" uri="{C3380CC4-5D6E-409C-BE32-E72D297353CC}">
              <c16:uniqueId val="{00000000-3AD8-429D-BAD7-9E62F55DDEFF}"/>
            </c:ext>
          </c:extLst>
        </c:ser>
        <c:dLbls>
          <c:showLegendKey val="0"/>
          <c:showVal val="0"/>
          <c:showCatName val="0"/>
          <c:showSerName val="0"/>
          <c:showPercent val="0"/>
          <c:showBubbleSize val="0"/>
        </c:dLbls>
        <c:gapWidth val="150"/>
        <c:overlap val="100"/>
        <c:axId val="493457360"/>
        <c:axId val="493457784"/>
      </c:barChart>
      <c:catAx>
        <c:axId val="493457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7784"/>
        <c:crosses val="autoZero"/>
        <c:auto val="1"/>
        <c:lblAlgn val="ctr"/>
        <c:lblOffset val="100"/>
        <c:noMultiLvlLbl val="0"/>
      </c:catAx>
      <c:valAx>
        <c:axId val="493457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7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495-48CE-BF1C-FD7F508F3E5A}"/>
            </c:ext>
          </c:extLst>
        </c:ser>
        <c:dLbls>
          <c:showLegendKey val="0"/>
          <c:showVal val="0"/>
          <c:showCatName val="0"/>
          <c:showSerName val="0"/>
          <c:showPercent val="0"/>
          <c:showBubbleSize val="0"/>
        </c:dLbls>
        <c:gapWidth val="150"/>
        <c:overlap val="100"/>
        <c:axId val="493458632"/>
        <c:axId val="493459056"/>
      </c:barChart>
      <c:catAx>
        <c:axId val="493458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9056"/>
        <c:crosses val="autoZero"/>
        <c:auto val="1"/>
        <c:lblAlgn val="ctr"/>
        <c:lblOffset val="100"/>
        <c:noMultiLvlLbl val="0"/>
      </c:catAx>
      <c:valAx>
        <c:axId val="493459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8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"₡"#,##0.00;[Red]\-"₡"#,##0.00</c:formatCode>
                <c:ptCount val="12"/>
                <c:pt idx="0">
                  <c:v>7384</c:v>
                </c:pt>
                <c:pt idx="1">
                  <c:v>8827</c:v>
                </c:pt>
                <c:pt idx="2">
                  <c:v>9054</c:v>
                </c:pt>
                <c:pt idx="3">
                  <c:v>20558</c:v>
                </c:pt>
                <c:pt idx="4">
                  <c:v>16757</c:v>
                </c:pt>
                <c:pt idx="5">
                  <c:v>19205</c:v>
                </c:pt>
                <c:pt idx="6">
                  <c:v>15062</c:v>
                </c:pt>
                <c:pt idx="7">
                  <c:v>17202</c:v>
                </c:pt>
                <c:pt idx="8">
                  <c:v>15910</c:v>
                </c:pt>
                <c:pt idx="9" formatCode="&quot;₡&quot;#,##0">
                  <c:v>15443</c:v>
                </c:pt>
                <c:pt idx="10" formatCode="&quot;₡&quot;#,##0">
                  <c:v>12687</c:v>
                </c:pt>
                <c:pt idx="11" formatCode="&quot;₡&quot;#,##0">
                  <c:v>19471</c:v>
                </c:pt>
              </c:numCache>
            </c:numRef>
          </c:val>
          <c:extLst>
            <c:ext xmlns:c16="http://schemas.microsoft.com/office/drawing/2014/chart" uri="{C3380CC4-5D6E-409C-BE32-E72D297353CC}">
              <c16:uniqueId val="{00000000-38BD-4762-A602-1773EAA29DA6}"/>
            </c:ext>
          </c:extLst>
        </c:ser>
        <c:dLbls>
          <c:showLegendKey val="0"/>
          <c:showVal val="0"/>
          <c:showCatName val="0"/>
          <c:showSerName val="0"/>
          <c:showPercent val="0"/>
          <c:showBubbleSize val="0"/>
        </c:dLbls>
        <c:gapWidth val="150"/>
        <c:overlap val="100"/>
        <c:axId val="493459904"/>
        <c:axId val="493460328"/>
      </c:barChart>
      <c:catAx>
        <c:axId val="493459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0328"/>
        <c:crosses val="autoZero"/>
        <c:auto val="1"/>
        <c:lblAlgn val="ctr"/>
        <c:lblOffset val="100"/>
        <c:noMultiLvlLbl val="0"/>
      </c:catAx>
      <c:valAx>
        <c:axId val="493460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00;[Red]\-&quot;₡&quot;#,##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9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1.1991714815218575E-2</c:v>
                </c:pt>
                <c:pt idx="1">
                  <c:v>1.2754823939823395E-2</c:v>
                </c:pt>
                <c:pt idx="2">
                  <c:v>1.3081870707511174E-2</c:v>
                </c:pt>
                <c:pt idx="3">
                  <c:v>2.9543224681129403E-2</c:v>
                </c:pt>
                <c:pt idx="4">
                  <c:v>2.3874414041207891E-2</c:v>
                </c:pt>
                <c:pt idx="5">
                  <c:v>2.7362912896544207E-2</c:v>
                </c:pt>
                <c:pt idx="6">
                  <c:v>2.0930993132017878E-2</c:v>
                </c:pt>
                <c:pt idx="7">
                  <c:v>2.3220320505832334E-2</c:v>
                </c:pt>
                <c:pt idx="8">
                  <c:v>2.1476071078164176E-2</c:v>
                </c:pt>
                <c:pt idx="9">
                  <c:v>2.1476071078164176E-2</c:v>
                </c:pt>
                <c:pt idx="10">
                  <c:v>1.8423634579744903E-2</c:v>
                </c:pt>
                <c:pt idx="11">
                  <c:v>5.1237326937752098E-3</c:v>
                </c:pt>
              </c:numCache>
            </c:numRef>
          </c:val>
          <c:extLst>
            <c:ext xmlns:c16="http://schemas.microsoft.com/office/drawing/2014/chart" uri="{C3380CC4-5D6E-409C-BE32-E72D297353CC}">
              <c16:uniqueId val="{00000000-9A74-4B9A-A973-D7D311180F66}"/>
            </c:ext>
          </c:extLst>
        </c:ser>
        <c:dLbls>
          <c:showLegendKey val="0"/>
          <c:showVal val="0"/>
          <c:showCatName val="0"/>
          <c:showSerName val="0"/>
          <c:showPercent val="0"/>
          <c:showBubbleSize val="0"/>
        </c:dLbls>
        <c:gapWidth val="150"/>
        <c:overlap val="100"/>
        <c:axId val="493461176"/>
        <c:axId val="493461600"/>
      </c:barChart>
      <c:catAx>
        <c:axId val="493461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1600"/>
        <c:crosses val="autoZero"/>
        <c:auto val="1"/>
        <c:lblAlgn val="ctr"/>
        <c:lblOffset val="100"/>
        <c:noMultiLvlLbl val="0"/>
      </c:catAx>
      <c:valAx>
        <c:axId val="493461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1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E8-43F8-AEE3-B1E7B899FAB1}"/>
            </c:ext>
          </c:extLst>
        </c:ser>
        <c:dLbls>
          <c:showLegendKey val="0"/>
          <c:showVal val="0"/>
          <c:showCatName val="0"/>
          <c:showSerName val="0"/>
          <c:showPercent val="0"/>
          <c:showBubbleSize val="0"/>
        </c:dLbls>
        <c:gapWidth val="150"/>
        <c:overlap val="100"/>
        <c:axId val="493462448"/>
        <c:axId val="493462872"/>
      </c:barChart>
      <c:catAx>
        <c:axId val="493462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2872"/>
        <c:crosses val="autoZero"/>
        <c:auto val="1"/>
        <c:lblAlgn val="ctr"/>
        <c:lblOffset val="100"/>
        <c:noMultiLvlLbl val="0"/>
      </c:catAx>
      <c:valAx>
        <c:axId val="493462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2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896</c:v>
                </c:pt>
                <c:pt idx="2">
                  <c:v>669</c:v>
                </c:pt>
                <c:pt idx="3">
                  <c:v>736</c:v>
                </c:pt>
                <c:pt idx="4">
                  <c:v>772</c:v>
                </c:pt>
                <c:pt idx="5">
                  <c:v>882</c:v>
                </c:pt>
                <c:pt idx="6">
                  <c:v>859</c:v>
                </c:pt>
                <c:pt idx="7">
                  <c:v>820</c:v>
                </c:pt>
                <c:pt idx="8">
                  <c:v>819</c:v>
                </c:pt>
                <c:pt idx="9">
                  <c:v>822</c:v>
                </c:pt>
                <c:pt idx="10">
                  <c:v>964</c:v>
                </c:pt>
                <c:pt idx="11">
                  <c:v>886</c:v>
                </c:pt>
                <c:pt idx="12">
                  <c:v>808</c:v>
                </c:pt>
              </c:numCache>
            </c:numRef>
          </c:val>
          <c:extLst>
            <c:ext xmlns:c16="http://schemas.microsoft.com/office/drawing/2014/chart" uri="{C3380CC4-5D6E-409C-BE32-E72D297353CC}">
              <c16:uniqueId val="{00000000-035A-40DB-8A63-9F21B8EEA0AA}"/>
            </c:ext>
          </c:extLst>
        </c:ser>
        <c:dLbls>
          <c:showLegendKey val="0"/>
          <c:showVal val="0"/>
          <c:showCatName val="0"/>
          <c:showSerName val="0"/>
          <c:showPercent val="0"/>
          <c:showBubbleSize val="0"/>
        </c:dLbls>
        <c:gapWidth val="150"/>
        <c:overlap val="100"/>
        <c:axId val="493464568"/>
        <c:axId val="493464992"/>
      </c:barChart>
      <c:catAx>
        <c:axId val="493464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4992"/>
        <c:crosses val="autoZero"/>
        <c:auto val="1"/>
        <c:lblAlgn val="ctr"/>
        <c:lblOffset val="100"/>
        <c:noMultiLvlLbl val="0"/>
      </c:catAx>
      <c:valAx>
        <c:axId val="493464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4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2F-4EA9-9F5B-74A23A3A1BD6}"/>
            </c:ext>
          </c:extLst>
        </c:ser>
        <c:dLbls>
          <c:showLegendKey val="0"/>
          <c:showVal val="0"/>
          <c:showCatName val="0"/>
          <c:showSerName val="0"/>
          <c:showPercent val="0"/>
          <c:showBubbleSize val="0"/>
        </c:dLbls>
        <c:gapWidth val="150"/>
        <c:overlap val="100"/>
        <c:axId val="493465840"/>
        <c:axId val="493466264"/>
      </c:barChart>
      <c:catAx>
        <c:axId val="493465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6264"/>
        <c:crosses val="autoZero"/>
        <c:auto val="1"/>
        <c:lblAlgn val="ctr"/>
        <c:lblOffset val="100"/>
        <c:noMultiLvlLbl val="0"/>
      </c:catAx>
      <c:valAx>
        <c:axId val="493466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5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60145</c:v>
                </c:pt>
                <c:pt idx="1">
                  <c:v>50474</c:v>
                </c:pt>
                <c:pt idx="2">
                  <c:v>55529</c:v>
                </c:pt>
                <c:pt idx="3">
                  <c:v>58564</c:v>
                </c:pt>
                <c:pt idx="4">
                  <c:v>67485</c:v>
                </c:pt>
                <c:pt idx="5">
                  <c:v>65725</c:v>
                </c:pt>
                <c:pt idx="6">
                  <c:v>64327</c:v>
                </c:pt>
                <c:pt idx="7" formatCode="&quot;₡&quot;#,##0">
                  <c:v>66143</c:v>
                </c:pt>
                <c:pt idx="8" formatCode="&quot;₡&quot;#,##0">
                  <c:v>66386</c:v>
                </c:pt>
                <c:pt idx="9" formatCode="&quot;₡&quot;#,##0">
                  <c:v>75569</c:v>
                </c:pt>
                <c:pt idx="10" formatCode="&quot;₡&quot;#,##0">
                  <c:v>66513</c:v>
                </c:pt>
                <c:pt idx="11" formatCode="&quot;₡&quot;#,##0">
                  <c:v>129658</c:v>
                </c:pt>
              </c:numCache>
            </c:numRef>
          </c:val>
          <c:extLst>
            <c:ext xmlns:c16="http://schemas.microsoft.com/office/drawing/2014/chart" uri="{C3380CC4-5D6E-409C-BE32-E72D297353CC}">
              <c16:uniqueId val="{00000000-227E-4BBC-AD30-6B25995324B6}"/>
            </c:ext>
          </c:extLst>
        </c:ser>
        <c:dLbls>
          <c:showLegendKey val="0"/>
          <c:showVal val="0"/>
          <c:showCatName val="0"/>
          <c:showSerName val="0"/>
          <c:showPercent val="0"/>
          <c:showBubbleSize val="0"/>
        </c:dLbls>
        <c:gapWidth val="150"/>
        <c:overlap val="100"/>
        <c:axId val="493467112"/>
        <c:axId val="493467536"/>
      </c:barChart>
      <c:catAx>
        <c:axId val="493467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7536"/>
        <c:crosses val="autoZero"/>
        <c:auto val="1"/>
        <c:lblAlgn val="ctr"/>
        <c:lblOffset val="100"/>
        <c:noMultiLvlLbl val="0"/>
      </c:catAx>
      <c:valAx>
        <c:axId val="493467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7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9.7677967949416772E-2</c:v>
                </c:pt>
                <c:pt idx="1">
                  <c:v>7.29314291943748E-2</c:v>
                </c:pt>
                <c:pt idx="2">
                  <c:v>8.0235473672735202E-2</c:v>
                </c:pt>
                <c:pt idx="3">
                  <c:v>8.4160034884988549E-2</c:v>
                </c:pt>
                <c:pt idx="4">
                  <c:v>9.6151749700207123E-2</c:v>
                </c:pt>
                <c:pt idx="5">
                  <c:v>9.3644391147934158E-2</c:v>
                </c:pt>
                <c:pt idx="6">
                  <c:v>8.9392783167993026E-2</c:v>
                </c:pt>
                <c:pt idx="7">
                  <c:v>8.9283767578763759E-2</c:v>
                </c:pt>
                <c:pt idx="8">
                  <c:v>8.9610814346451545E-2</c:v>
                </c:pt>
                <c:pt idx="9">
                  <c:v>0.10509102801700643</c:v>
                </c:pt>
                <c:pt idx="10">
                  <c:v>9.6587812057124176E-2</c:v>
                </c:pt>
                <c:pt idx="11">
                  <c:v>8.808459609724191E-2</c:v>
                </c:pt>
              </c:numCache>
            </c:numRef>
          </c:val>
          <c:extLst>
            <c:ext xmlns:c16="http://schemas.microsoft.com/office/drawing/2014/chart" uri="{C3380CC4-5D6E-409C-BE32-E72D297353CC}">
              <c16:uniqueId val="{00000000-2EA8-43D4-9C69-0C7DC59FECA8}"/>
            </c:ext>
          </c:extLst>
        </c:ser>
        <c:dLbls>
          <c:showLegendKey val="0"/>
          <c:showVal val="0"/>
          <c:showCatName val="0"/>
          <c:showSerName val="0"/>
          <c:showPercent val="0"/>
          <c:showBubbleSize val="0"/>
        </c:dLbls>
        <c:gapWidth val="150"/>
        <c:overlap val="100"/>
        <c:axId val="493468384"/>
        <c:axId val="493468808"/>
      </c:barChart>
      <c:catAx>
        <c:axId val="493468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8808"/>
        <c:crosses val="autoZero"/>
        <c:auto val="1"/>
        <c:lblAlgn val="ctr"/>
        <c:lblOffset val="100"/>
        <c:noMultiLvlLbl val="0"/>
      </c:catAx>
      <c:valAx>
        <c:axId val="493468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8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chart" Target="../charts/chart118.xml"/><Relationship Id="rId18" Type="http://schemas.openxmlformats.org/officeDocument/2006/relationships/chart" Target="../charts/chart123.xml"/><Relationship Id="rId26" Type="http://schemas.openxmlformats.org/officeDocument/2006/relationships/chart" Target="../charts/chart131.xml"/><Relationship Id="rId3" Type="http://schemas.openxmlformats.org/officeDocument/2006/relationships/chart" Target="../charts/chart108.xml"/><Relationship Id="rId21" Type="http://schemas.openxmlformats.org/officeDocument/2006/relationships/chart" Target="../charts/chart126.xml"/><Relationship Id="rId34" Type="http://schemas.openxmlformats.org/officeDocument/2006/relationships/chart" Target="../charts/chart139.xml"/><Relationship Id="rId7" Type="http://schemas.openxmlformats.org/officeDocument/2006/relationships/chart" Target="../charts/chart112.xml"/><Relationship Id="rId12" Type="http://schemas.openxmlformats.org/officeDocument/2006/relationships/chart" Target="../charts/chart117.xml"/><Relationship Id="rId17" Type="http://schemas.openxmlformats.org/officeDocument/2006/relationships/chart" Target="../charts/chart122.xml"/><Relationship Id="rId25" Type="http://schemas.openxmlformats.org/officeDocument/2006/relationships/chart" Target="../charts/chart130.xml"/><Relationship Id="rId33" Type="http://schemas.openxmlformats.org/officeDocument/2006/relationships/chart" Target="../charts/chart138.xml"/><Relationship Id="rId2" Type="http://schemas.openxmlformats.org/officeDocument/2006/relationships/chart" Target="../charts/chart107.xml"/><Relationship Id="rId16" Type="http://schemas.openxmlformats.org/officeDocument/2006/relationships/chart" Target="../charts/chart121.xml"/><Relationship Id="rId20" Type="http://schemas.openxmlformats.org/officeDocument/2006/relationships/chart" Target="../charts/chart125.xml"/><Relationship Id="rId29" Type="http://schemas.openxmlformats.org/officeDocument/2006/relationships/chart" Target="../charts/chart134.xml"/><Relationship Id="rId1" Type="http://schemas.openxmlformats.org/officeDocument/2006/relationships/chart" Target="../charts/chart106.xml"/><Relationship Id="rId6" Type="http://schemas.openxmlformats.org/officeDocument/2006/relationships/chart" Target="../charts/chart111.xml"/><Relationship Id="rId11" Type="http://schemas.openxmlformats.org/officeDocument/2006/relationships/chart" Target="../charts/chart116.xml"/><Relationship Id="rId24" Type="http://schemas.openxmlformats.org/officeDocument/2006/relationships/chart" Target="../charts/chart129.xml"/><Relationship Id="rId32" Type="http://schemas.openxmlformats.org/officeDocument/2006/relationships/chart" Target="../charts/chart137.xml"/><Relationship Id="rId5" Type="http://schemas.openxmlformats.org/officeDocument/2006/relationships/chart" Target="../charts/chart110.xml"/><Relationship Id="rId15" Type="http://schemas.openxmlformats.org/officeDocument/2006/relationships/chart" Target="../charts/chart120.xml"/><Relationship Id="rId23" Type="http://schemas.openxmlformats.org/officeDocument/2006/relationships/chart" Target="../charts/chart128.xml"/><Relationship Id="rId28" Type="http://schemas.openxmlformats.org/officeDocument/2006/relationships/chart" Target="../charts/chart133.xml"/><Relationship Id="rId10" Type="http://schemas.openxmlformats.org/officeDocument/2006/relationships/chart" Target="../charts/chart115.xml"/><Relationship Id="rId19" Type="http://schemas.openxmlformats.org/officeDocument/2006/relationships/chart" Target="../charts/chart124.xml"/><Relationship Id="rId31" Type="http://schemas.openxmlformats.org/officeDocument/2006/relationships/chart" Target="../charts/chart136.xml"/><Relationship Id="rId4" Type="http://schemas.openxmlformats.org/officeDocument/2006/relationships/chart" Target="../charts/chart109.xml"/><Relationship Id="rId9" Type="http://schemas.openxmlformats.org/officeDocument/2006/relationships/chart" Target="../charts/chart114.xml"/><Relationship Id="rId14" Type="http://schemas.openxmlformats.org/officeDocument/2006/relationships/chart" Target="../charts/chart119.xml"/><Relationship Id="rId22" Type="http://schemas.openxmlformats.org/officeDocument/2006/relationships/chart" Target="../charts/chart127.xml"/><Relationship Id="rId27" Type="http://schemas.openxmlformats.org/officeDocument/2006/relationships/chart" Target="../charts/chart132.xml"/><Relationship Id="rId30" Type="http://schemas.openxmlformats.org/officeDocument/2006/relationships/chart" Target="../charts/chart135.xml"/><Relationship Id="rId35" Type="http://schemas.openxmlformats.org/officeDocument/2006/relationships/chart" Target="../charts/chart140.xml"/><Relationship Id="rId8" Type="http://schemas.openxmlformats.org/officeDocument/2006/relationships/chart" Target="../charts/chart113.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153.xml"/><Relationship Id="rId18" Type="http://schemas.openxmlformats.org/officeDocument/2006/relationships/chart" Target="../charts/chart158.xml"/><Relationship Id="rId26" Type="http://schemas.openxmlformats.org/officeDocument/2006/relationships/chart" Target="../charts/chart166.xml"/><Relationship Id="rId39" Type="http://schemas.openxmlformats.org/officeDocument/2006/relationships/chart" Target="../charts/chart179.xml"/><Relationship Id="rId21" Type="http://schemas.openxmlformats.org/officeDocument/2006/relationships/chart" Target="../charts/chart161.xml"/><Relationship Id="rId34" Type="http://schemas.openxmlformats.org/officeDocument/2006/relationships/chart" Target="../charts/chart174.xml"/><Relationship Id="rId7" Type="http://schemas.openxmlformats.org/officeDocument/2006/relationships/chart" Target="../charts/chart147.xml"/><Relationship Id="rId12" Type="http://schemas.openxmlformats.org/officeDocument/2006/relationships/chart" Target="../charts/chart152.xml"/><Relationship Id="rId17" Type="http://schemas.openxmlformats.org/officeDocument/2006/relationships/chart" Target="../charts/chart157.xml"/><Relationship Id="rId25" Type="http://schemas.openxmlformats.org/officeDocument/2006/relationships/chart" Target="../charts/chart165.xml"/><Relationship Id="rId33" Type="http://schemas.openxmlformats.org/officeDocument/2006/relationships/chart" Target="../charts/chart173.xml"/><Relationship Id="rId38" Type="http://schemas.openxmlformats.org/officeDocument/2006/relationships/chart" Target="../charts/chart178.xml"/><Relationship Id="rId2" Type="http://schemas.openxmlformats.org/officeDocument/2006/relationships/chart" Target="../charts/chart142.xml"/><Relationship Id="rId16" Type="http://schemas.openxmlformats.org/officeDocument/2006/relationships/chart" Target="../charts/chart156.xml"/><Relationship Id="rId20" Type="http://schemas.openxmlformats.org/officeDocument/2006/relationships/chart" Target="../charts/chart160.xml"/><Relationship Id="rId29" Type="http://schemas.openxmlformats.org/officeDocument/2006/relationships/chart" Target="../charts/chart169.xml"/><Relationship Id="rId1" Type="http://schemas.openxmlformats.org/officeDocument/2006/relationships/chart" Target="../charts/chart141.xml"/><Relationship Id="rId6" Type="http://schemas.openxmlformats.org/officeDocument/2006/relationships/chart" Target="../charts/chart146.xml"/><Relationship Id="rId11" Type="http://schemas.openxmlformats.org/officeDocument/2006/relationships/chart" Target="../charts/chart151.xml"/><Relationship Id="rId24" Type="http://schemas.openxmlformats.org/officeDocument/2006/relationships/chart" Target="../charts/chart164.xml"/><Relationship Id="rId32" Type="http://schemas.openxmlformats.org/officeDocument/2006/relationships/chart" Target="../charts/chart172.xml"/><Relationship Id="rId37" Type="http://schemas.openxmlformats.org/officeDocument/2006/relationships/chart" Target="../charts/chart177.xml"/><Relationship Id="rId40" Type="http://schemas.openxmlformats.org/officeDocument/2006/relationships/chart" Target="../charts/chart180.xml"/><Relationship Id="rId5" Type="http://schemas.openxmlformats.org/officeDocument/2006/relationships/chart" Target="../charts/chart145.xml"/><Relationship Id="rId15" Type="http://schemas.openxmlformats.org/officeDocument/2006/relationships/chart" Target="../charts/chart155.xml"/><Relationship Id="rId23" Type="http://schemas.openxmlformats.org/officeDocument/2006/relationships/chart" Target="../charts/chart163.xml"/><Relationship Id="rId28" Type="http://schemas.openxmlformats.org/officeDocument/2006/relationships/chart" Target="../charts/chart168.xml"/><Relationship Id="rId36" Type="http://schemas.openxmlformats.org/officeDocument/2006/relationships/chart" Target="../charts/chart176.xml"/><Relationship Id="rId10" Type="http://schemas.openxmlformats.org/officeDocument/2006/relationships/chart" Target="../charts/chart150.xml"/><Relationship Id="rId19" Type="http://schemas.openxmlformats.org/officeDocument/2006/relationships/chart" Target="../charts/chart159.xml"/><Relationship Id="rId31" Type="http://schemas.openxmlformats.org/officeDocument/2006/relationships/chart" Target="../charts/chart171.xml"/><Relationship Id="rId4" Type="http://schemas.openxmlformats.org/officeDocument/2006/relationships/chart" Target="../charts/chart144.xml"/><Relationship Id="rId9" Type="http://schemas.openxmlformats.org/officeDocument/2006/relationships/chart" Target="../charts/chart149.xml"/><Relationship Id="rId14" Type="http://schemas.openxmlformats.org/officeDocument/2006/relationships/chart" Target="../charts/chart154.xml"/><Relationship Id="rId22" Type="http://schemas.openxmlformats.org/officeDocument/2006/relationships/chart" Target="../charts/chart162.xml"/><Relationship Id="rId27" Type="http://schemas.openxmlformats.org/officeDocument/2006/relationships/chart" Target="../charts/chart167.xml"/><Relationship Id="rId30" Type="http://schemas.openxmlformats.org/officeDocument/2006/relationships/chart" Target="../charts/chart170.xml"/><Relationship Id="rId35" Type="http://schemas.openxmlformats.org/officeDocument/2006/relationships/chart" Target="../charts/chart175.xml"/><Relationship Id="rId8" Type="http://schemas.openxmlformats.org/officeDocument/2006/relationships/chart" Target="../charts/chart148.xml"/><Relationship Id="rId3" Type="http://schemas.openxmlformats.org/officeDocument/2006/relationships/chart" Target="../charts/chart143.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9" Type="http://schemas.openxmlformats.org/officeDocument/2006/relationships/chart" Target="../charts/chart219.xml"/><Relationship Id="rId21" Type="http://schemas.openxmlformats.org/officeDocument/2006/relationships/chart" Target="../charts/chart201.xml"/><Relationship Id="rId34" Type="http://schemas.openxmlformats.org/officeDocument/2006/relationships/chart" Target="../charts/chart214.xml"/><Relationship Id="rId42" Type="http://schemas.openxmlformats.org/officeDocument/2006/relationships/chart" Target="../charts/chart222.xml"/><Relationship Id="rId7" Type="http://schemas.openxmlformats.org/officeDocument/2006/relationships/chart" Target="../charts/chart187.xml"/><Relationship Id="rId2" Type="http://schemas.openxmlformats.org/officeDocument/2006/relationships/chart" Target="../charts/chart182.xml"/><Relationship Id="rId16" Type="http://schemas.openxmlformats.org/officeDocument/2006/relationships/chart" Target="../charts/chart196.xml"/><Relationship Id="rId29" Type="http://schemas.openxmlformats.org/officeDocument/2006/relationships/chart" Target="../charts/chart209.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37" Type="http://schemas.openxmlformats.org/officeDocument/2006/relationships/chart" Target="../charts/chart217.xml"/><Relationship Id="rId40" Type="http://schemas.openxmlformats.org/officeDocument/2006/relationships/chart" Target="../charts/chart220.xml"/><Relationship Id="rId45" Type="http://schemas.openxmlformats.org/officeDocument/2006/relationships/chart" Target="../charts/chart225.xml"/><Relationship Id="rId5" Type="http://schemas.openxmlformats.org/officeDocument/2006/relationships/chart" Target="../charts/chart185.xml"/><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36" Type="http://schemas.openxmlformats.org/officeDocument/2006/relationships/chart" Target="../charts/chart216.xml"/><Relationship Id="rId10" Type="http://schemas.openxmlformats.org/officeDocument/2006/relationships/chart" Target="../charts/chart190.xml"/><Relationship Id="rId19" Type="http://schemas.openxmlformats.org/officeDocument/2006/relationships/chart" Target="../charts/chart199.xml"/><Relationship Id="rId31" Type="http://schemas.openxmlformats.org/officeDocument/2006/relationships/chart" Target="../charts/chart211.xml"/><Relationship Id="rId44" Type="http://schemas.openxmlformats.org/officeDocument/2006/relationships/chart" Target="../charts/chart224.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 Id="rId35" Type="http://schemas.openxmlformats.org/officeDocument/2006/relationships/chart" Target="../charts/chart215.xml"/><Relationship Id="rId43" Type="http://schemas.openxmlformats.org/officeDocument/2006/relationships/chart" Target="../charts/chart223.xml"/><Relationship Id="rId8" Type="http://schemas.openxmlformats.org/officeDocument/2006/relationships/chart" Target="../charts/chart188.xml"/><Relationship Id="rId3" Type="http://schemas.openxmlformats.org/officeDocument/2006/relationships/chart" Target="../charts/chart183.xml"/><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33" Type="http://schemas.openxmlformats.org/officeDocument/2006/relationships/chart" Target="../charts/chart213.xml"/><Relationship Id="rId38" Type="http://schemas.openxmlformats.org/officeDocument/2006/relationships/chart" Target="../charts/chart218.xml"/><Relationship Id="rId20" Type="http://schemas.openxmlformats.org/officeDocument/2006/relationships/chart" Target="../charts/chart200.xml"/><Relationship Id="rId41" Type="http://schemas.openxmlformats.org/officeDocument/2006/relationships/chart" Target="../charts/chart221.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238.xml"/><Relationship Id="rId18" Type="http://schemas.openxmlformats.org/officeDocument/2006/relationships/chart" Target="../charts/chart243.xml"/><Relationship Id="rId26" Type="http://schemas.openxmlformats.org/officeDocument/2006/relationships/chart" Target="../charts/chart251.xml"/><Relationship Id="rId39" Type="http://schemas.openxmlformats.org/officeDocument/2006/relationships/chart" Target="../charts/chart264.xml"/><Relationship Id="rId21" Type="http://schemas.openxmlformats.org/officeDocument/2006/relationships/chart" Target="../charts/chart246.xml"/><Relationship Id="rId34" Type="http://schemas.openxmlformats.org/officeDocument/2006/relationships/chart" Target="../charts/chart259.xml"/><Relationship Id="rId42" Type="http://schemas.openxmlformats.org/officeDocument/2006/relationships/chart" Target="../charts/chart267.xml"/><Relationship Id="rId47" Type="http://schemas.openxmlformats.org/officeDocument/2006/relationships/chart" Target="../charts/chart272.xml"/><Relationship Id="rId50" Type="http://schemas.openxmlformats.org/officeDocument/2006/relationships/chart" Target="../charts/chart275.xml"/><Relationship Id="rId7" Type="http://schemas.openxmlformats.org/officeDocument/2006/relationships/chart" Target="../charts/chart232.xml"/><Relationship Id="rId2" Type="http://schemas.openxmlformats.org/officeDocument/2006/relationships/chart" Target="../charts/chart227.xml"/><Relationship Id="rId16" Type="http://schemas.openxmlformats.org/officeDocument/2006/relationships/chart" Target="../charts/chart241.xml"/><Relationship Id="rId29" Type="http://schemas.openxmlformats.org/officeDocument/2006/relationships/chart" Target="../charts/chart254.xml"/><Relationship Id="rId11" Type="http://schemas.openxmlformats.org/officeDocument/2006/relationships/chart" Target="../charts/chart236.xml"/><Relationship Id="rId24" Type="http://schemas.openxmlformats.org/officeDocument/2006/relationships/chart" Target="../charts/chart249.xml"/><Relationship Id="rId32" Type="http://schemas.openxmlformats.org/officeDocument/2006/relationships/chart" Target="../charts/chart257.xml"/><Relationship Id="rId37" Type="http://schemas.openxmlformats.org/officeDocument/2006/relationships/chart" Target="../charts/chart262.xml"/><Relationship Id="rId40" Type="http://schemas.openxmlformats.org/officeDocument/2006/relationships/chart" Target="../charts/chart265.xml"/><Relationship Id="rId45" Type="http://schemas.openxmlformats.org/officeDocument/2006/relationships/chart" Target="../charts/chart270.xml"/><Relationship Id="rId5" Type="http://schemas.openxmlformats.org/officeDocument/2006/relationships/chart" Target="../charts/chart230.xml"/><Relationship Id="rId15" Type="http://schemas.openxmlformats.org/officeDocument/2006/relationships/chart" Target="../charts/chart240.xml"/><Relationship Id="rId23" Type="http://schemas.openxmlformats.org/officeDocument/2006/relationships/chart" Target="../charts/chart248.xml"/><Relationship Id="rId28" Type="http://schemas.openxmlformats.org/officeDocument/2006/relationships/chart" Target="../charts/chart253.xml"/><Relationship Id="rId36" Type="http://schemas.openxmlformats.org/officeDocument/2006/relationships/chart" Target="../charts/chart261.xml"/><Relationship Id="rId49" Type="http://schemas.openxmlformats.org/officeDocument/2006/relationships/chart" Target="../charts/chart274.xml"/><Relationship Id="rId10" Type="http://schemas.openxmlformats.org/officeDocument/2006/relationships/chart" Target="../charts/chart235.xml"/><Relationship Id="rId19" Type="http://schemas.openxmlformats.org/officeDocument/2006/relationships/chart" Target="../charts/chart244.xml"/><Relationship Id="rId31" Type="http://schemas.openxmlformats.org/officeDocument/2006/relationships/chart" Target="../charts/chart256.xml"/><Relationship Id="rId44" Type="http://schemas.openxmlformats.org/officeDocument/2006/relationships/chart" Target="../charts/chart269.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 Id="rId22" Type="http://schemas.openxmlformats.org/officeDocument/2006/relationships/chart" Target="../charts/chart247.xml"/><Relationship Id="rId27" Type="http://schemas.openxmlformats.org/officeDocument/2006/relationships/chart" Target="../charts/chart252.xml"/><Relationship Id="rId30" Type="http://schemas.openxmlformats.org/officeDocument/2006/relationships/chart" Target="../charts/chart255.xml"/><Relationship Id="rId35" Type="http://schemas.openxmlformats.org/officeDocument/2006/relationships/chart" Target="../charts/chart260.xml"/><Relationship Id="rId43" Type="http://schemas.openxmlformats.org/officeDocument/2006/relationships/chart" Target="../charts/chart268.xml"/><Relationship Id="rId48" Type="http://schemas.openxmlformats.org/officeDocument/2006/relationships/chart" Target="../charts/chart273.xml"/><Relationship Id="rId8" Type="http://schemas.openxmlformats.org/officeDocument/2006/relationships/chart" Target="../charts/chart233.xml"/><Relationship Id="rId3" Type="http://schemas.openxmlformats.org/officeDocument/2006/relationships/chart" Target="../charts/chart228.xml"/><Relationship Id="rId12" Type="http://schemas.openxmlformats.org/officeDocument/2006/relationships/chart" Target="../charts/chart237.xml"/><Relationship Id="rId17" Type="http://schemas.openxmlformats.org/officeDocument/2006/relationships/chart" Target="../charts/chart242.xml"/><Relationship Id="rId25" Type="http://schemas.openxmlformats.org/officeDocument/2006/relationships/chart" Target="../charts/chart250.xml"/><Relationship Id="rId33" Type="http://schemas.openxmlformats.org/officeDocument/2006/relationships/chart" Target="../charts/chart258.xml"/><Relationship Id="rId38" Type="http://schemas.openxmlformats.org/officeDocument/2006/relationships/chart" Target="../charts/chart263.xml"/><Relationship Id="rId46" Type="http://schemas.openxmlformats.org/officeDocument/2006/relationships/chart" Target="../charts/chart271.xml"/><Relationship Id="rId20" Type="http://schemas.openxmlformats.org/officeDocument/2006/relationships/chart" Target="../charts/chart245.xml"/><Relationship Id="rId41" Type="http://schemas.openxmlformats.org/officeDocument/2006/relationships/chart" Target="../charts/chart266.xml"/><Relationship Id="rId1" Type="http://schemas.openxmlformats.org/officeDocument/2006/relationships/chart" Target="../charts/chart226.xml"/><Relationship Id="rId6" Type="http://schemas.openxmlformats.org/officeDocument/2006/relationships/chart" Target="../charts/chart231.xml"/></Relationships>
</file>

<file path=xl/drawings/_rels/drawing14.xml.rels><?xml version="1.0" encoding="UTF-8" standalone="yes"?>
<Relationships xmlns="http://schemas.openxmlformats.org/package/2006/relationships"><Relationship Id="rId13" Type="http://schemas.openxmlformats.org/officeDocument/2006/relationships/chart" Target="../charts/chart288.xml"/><Relationship Id="rId18" Type="http://schemas.openxmlformats.org/officeDocument/2006/relationships/chart" Target="../charts/chart293.xml"/><Relationship Id="rId26" Type="http://schemas.openxmlformats.org/officeDocument/2006/relationships/chart" Target="../charts/chart301.xml"/><Relationship Id="rId39" Type="http://schemas.openxmlformats.org/officeDocument/2006/relationships/chart" Target="../charts/chart314.xml"/><Relationship Id="rId21" Type="http://schemas.openxmlformats.org/officeDocument/2006/relationships/chart" Target="../charts/chart296.xml"/><Relationship Id="rId34" Type="http://schemas.openxmlformats.org/officeDocument/2006/relationships/chart" Target="../charts/chart309.xml"/><Relationship Id="rId42" Type="http://schemas.openxmlformats.org/officeDocument/2006/relationships/chart" Target="../charts/chart317.xml"/><Relationship Id="rId47" Type="http://schemas.openxmlformats.org/officeDocument/2006/relationships/chart" Target="../charts/chart322.xml"/><Relationship Id="rId7" Type="http://schemas.openxmlformats.org/officeDocument/2006/relationships/chart" Target="../charts/chart282.xml"/><Relationship Id="rId2" Type="http://schemas.openxmlformats.org/officeDocument/2006/relationships/chart" Target="../charts/chart277.xml"/><Relationship Id="rId16" Type="http://schemas.openxmlformats.org/officeDocument/2006/relationships/chart" Target="../charts/chart291.xml"/><Relationship Id="rId29" Type="http://schemas.openxmlformats.org/officeDocument/2006/relationships/chart" Target="../charts/chart304.xml"/><Relationship Id="rId11" Type="http://schemas.openxmlformats.org/officeDocument/2006/relationships/chart" Target="../charts/chart286.xml"/><Relationship Id="rId24" Type="http://schemas.openxmlformats.org/officeDocument/2006/relationships/chart" Target="../charts/chart299.xml"/><Relationship Id="rId32" Type="http://schemas.openxmlformats.org/officeDocument/2006/relationships/chart" Target="../charts/chart307.xml"/><Relationship Id="rId37" Type="http://schemas.openxmlformats.org/officeDocument/2006/relationships/chart" Target="../charts/chart312.xml"/><Relationship Id="rId40" Type="http://schemas.openxmlformats.org/officeDocument/2006/relationships/chart" Target="../charts/chart315.xml"/><Relationship Id="rId45" Type="http://schemas.openxmlformats.org/officeDocument/2006/relationships/chart" Target="../charts/chart320.xml"/><Relationship Id="rId5" Type="http://schemas.openxmlformats.org/officeDocument/2006/relationships/chart" Target="../charts/chart280.xml"/><Relationship Id="rId15" Type="http://schemas.openxmlformats.org/officeDocument/2006/relationships/chart" Target="../charts/chart290.xml"/><Relationship Id="rId23" Type="http://schemas.openxmlformats.org/officeDocument/2006/relationships/chart" Target="../charts/chart298.xml"/><Relationship Id="rId28" Type="http://schemas.openxmlformats.org/officeDocument/2006/relationships/chart" Target="../charts/chart303.xml"/><Relationship Id="rId36" Type="http://schemas.openxmlformats.org/officeDocument/2006/relationships/chart" Target="../charts/chart311.xml"/><Relationship Id="rId49" Type="http://schemas.openxmlformats.org/officeDocument/2006/relationships/chart" Target="../charts/chart324.xml"/><Relationship Id="rId10" Type="http://schemas.openxmlformats.org/officeDocument/2006/relationships/chart" Target="../charts/chart285.xml"/><Relationship Id="rId19" Type="http://schemas.openxmlformats.org/officeDocument/2006/relationships/chart" Target="../charts/chart294.xml"/><Relationship Id="rId31" Type="http://schemas.openxmlformats.org/officeDocument/2006/relationships/chart" Target="../charts/chart306.xml"/><Relationship Id="rId44" Type="http://schemas.openxmlformats.org/officeDocument/2006/relationships/chart" Target="../charts/chart319.xml"/><Relationship Id="rId4" Type="http://schemas.openxmlformats.org/officeDocument/2006/relationships/chart" Target="../charts/chart279.xml"/><Relationship Id="rId9" Type="http://schemas.openxmlformats.org/officeDocument/2006/relationships/chart" Target="../charts/chart284.xml"/><Relationship Id="rId14" Type="http://schemas.openxmlformats.org/officeDocument/2006/relationships/chart" Target="../charts/chart289.xml"/><Relationship Id="rId22" Type="http://schemas.openxmlformats.org/officeDocument/2006/relationships/chart" Target="../charts/chart297.xml"/><Relationship Id="rId27" Type="http://schemas.openxmlformats.org/officeDocument/2006/relationships/chart" Target="../charts/chart302.xml"/><Relationship Id="rId30" Type="http://schemas.openxmlformats.org/officeDocument/2006/relationships/chart" Target="../charts/chart305.xml"/><Relationship Id="rId35" Type="http://schemas.openxmlformats.org/officeDocument/2006/relationships/chart" Target="../charts/chart310.xml"/><Relationship Id="rId43" Type="http://schemas.openxmlformats.org/officeDocument/2006/relationships/chart" Target="../charts/chart318.xml"/><Relationship Id="rId48" Type="http://schemas.openxmlformats.org/officeDocument/2006/relationships/chart" Target="../charts/chart323.xml"/><Relationship Id="rId8" Type="http://schemas.openxmlformats.org/officeDocument/2006/relationships/chart" Target="../charts/chart283.xml"/><Relationship Id="rId3" Type="http://schemas.openxmlformats.org/officeDocument/2006/relationships/chart" Target="../charts/chart278.xml"/><Relationship Id="rId12" Type="http://schemas.openxmlformats.org/officeDocument/2006/relationships/chart" Target="../charts/chart287.xml"/><Relationship Id="rId17" Type="http://schemas.openxmlformats.org/officeDocument/2006/relationships/chart" Target="../charts/chart292.xml"/><Relationship Id="rId25" Type="http://schemas.openxmlformats.org/officeDocument/2006/relationships/chart" Target="../charts/chart300.xml"/><Relationship Id="rId33" Type="http://schemas.openxmlformats.org/officeDocument/2006/relationships/chart" Target="../charts/chart308.xml"/><Relationship Id="rId38" Type="http://schemas.openxmlformats.org/officeDocument/2006/relationships/chart" Target="../charts/chart313.xml"/><Relationship Id="rId46" Type="http://schemas.openxmlformats.org/officeDocument/2006/relationships/chart" Target="../charts/chart321.xml"/><Relationship Id="rId20" Type="http://schemas.openxmlformats.org/officeDocument/2006/relationships/chart" Target="../charts/chart295.xml"/><Relationship Id="rId41" Type="http://schemas.openxmlformats.org/officeDocument/2006/relationships/chart" Target="../charts/chart316.xml"/><Relationship Id="rId1" Type="http://schemas.openxmlformats.org/officeDocument/2006/relationships/chart" Target="../charts/chart276.xml"/><Relationship Id="rId6" Type="http://schemas.openxmlformats.org/officeDocument/2006/relationships/chart" Target="../charts/chart281.xml"/></Relationships>
</file>

<file path=xl/drawings/_rels/drawing15.xml.rels><?xml version="1.0" encoding="UTF-8" standalone="yes"?>
<Relationships xmlns="http://schemas.openxmlformats.org/package/2006/relationships"><Relationship Id="rId13" Type="http://schemas.openxmlformats.org/officeDocument/2006/relationships/chart" Target="../charts/chart337.xml"/><Relationship Id="rId18" Type="http://schemas.openxmlformats.org/officeDocument/2006/relationships/chart" Target="../charts/chart342.xml"/><Relationship Id="rId26" Type="http://schemas.openxmlformats.org/officeDocument/2006/relationships/chart" Target="../charts/chart350.xml"/><Relationship Id="rId3" Type="http://schemas.openxmlformats.org/officeDocument/2006/relationships/chart" Target="../charts/chart327.xml"/><Relationship Id="rId21" Type="http://schemas.openxmlformats.org/officeDocument/2006/relationships/chart" Target="../charts/chart345.xml"/><Relationship Id="rId7" Type="http://schemas.openxmlformats.org/officeDocument/2006/relationships/chart" Target="../charts/chart331.xml"/><Relationship Id="rId12" Type="http://schemas.openxmlformats.org/officeDocument/2006/relationships/chart" Target="../charts/chart336.xml"/><Relationship Id="rId17" Type="http://schemas.openxmlformats.org/officeDocument/2006/relationships/chart" Target="../charts/chart341.xml"/><Relationship Id="rId25" Type="http://schemas.openxmlformats.org/officeDocument/2006/relationships/chart" Target="../charts/chart349.xml"/><Relationship Id="rId33" Type="http://schemas.openxmlformats.org/officeDocument/2006/relationships/chart" Target="../charts/chart357.xml"/><Relationship Id="rId2" Type="http://schemas.openxmlformats.org/officeDocument/2006/relationships/chart" Target="../charts/chart326.xml"/><Relationship Id="rId16" Type="http://schemas.openxmlformats.org/officeDocument/2006/relationships/chart" Target="../charts/chart340.xml"/><Relationship Id="rId20" Type="http://schemas.openxmlformats.org/officeDocument/2006/relationships/chart" Target="../charts/chart344.xml"/><Relationship Id="rId29" Type="http://schemas.openxmlformats.org/officeDocument/2006/relationships/chart" Target="../charts/chart353.xml"/><Relationship Id="rId1" Type="http://schemas.openxmlformats.org/officeDocument/2006/relationships/chart" Target="../charts/chart325.xml"/><Relationship Id="rId6" Type="http://schemas.openxmlformats.org/officeDocument/2006/relationships/chart" Target="../charts/chart330.xml"/><Relationship Id="rId11" Type="http://schemas.openxmlformats.org/officeDocument/2006/relationships/chart" Target="../charts/chart335.xml"/><Relationship Id="rId24" Type="http://schemas.openxmlformats.org/officeDocument/2006/relationships/chart" Target="../charts/chart348.xml"/><Relationship Id="rId32" Type="http://schemas.openxmlformats.org/officeDocument/2006/relationships/chart" Target="../charts/chart356.xml"/><Relationship Id="rId5" Type="http://schemas.openxmlformats.org/officeDocument/2006/relationships/chart" Target="../charts/chart329.xml"/><Relationship Id="rId15" Type="http://schemas.openxmlformats.org/officeDocument/2006/relationships/chart" Target="../charts/chart339.xml"/><Relationship Id="rId23" Type="http://schemas.openxmlformats.org/officeDocument/2006/relationships/chart" Target="../charts/chart347.xml"/><Relationship Id="rId28" Type="http://schemas.openxmlformats.org/officeDocument/2006/relationships/chart" Target="../charts/chart352.xml"/><Relationship Id="rId10" Type="http://schemas.openxmlformats.org/officeDocument/2006/relationships/chart" Target="../charts/chart334.xml"/><Relationship Id="rId19" Type="http://schemas.openxmlformats.org/officeDocument/2006/relationships/chart" Target="../charts/chart343.xml"/><Relationship Id="rId31" Type="http://schemas.openxmlformats.org/officeDocument/2006/relationships/chart" Target="../charts/chart355.xml"/><Relationship Id="rId4" Type="http://schemas.openxmlformats.org/officeDocument/2006/relationships/chart" Target="../charts/chart328.xml"/><Relationship Id="rId9" Type="http://schemas.openxmlformats.org/officeDocument/2006/relationships/chart" Target="../charts/chart333.xml"/><Relationship Id="rId14" Type="http://schemas.openxmlformats.org/officeDocument/2006/relationships/chart" Target="../charts/chart338.xml"/><Relationship Id="rId22" Type="http://schemas.openxmlformats.org/officeDocument/2006/relationships/chart" Target="../charts/chart346.xml"/><Relationship Id="rId27" Type="http://schemas.openxmlformats.org/officeDocument/2006/relationships/chart" Target="../charts/chart351.xml"/><Relationship Id="rId30" Type="http://schemas.openxmlformats.org/officeDocument/2006/relationships/chart" Target="../charts/chart354.xml"/><Relationship Id="rId8" Type="http://schemas.openxmlformats.org/officeDocument/2006/relationships/chart" Target="../charts/chart332.xml"/></Relationships>
</file>

<file path=xl/drawings/_rels/drawing16.xml.rels><?xml version="1.0" encoding="UTF-8" standalone="yes"?>
<Relationships xmlns="http://schemas.openxmlformats.org/package/2006/relationships"><Relationship Id="rId13" Type="http://schemas.openxmlformats.org/officeDocument/2006/relationships/chart" Target="../charts/chart370.xml"/><Relationship Id="rId18" Type="http://schemas.openxmlformats.org/officeDocument/2006/relationships/chart" Target="../charts/chart375.xml"/><Relationship Id="rId26" Type="http://schemas.openxmlformats.org/officeDocument/2006/relationships/chart" Target="../charts/chart383.xml"/><Relationship Id="rId39" Type="http://schemas.openxmlformats.org/officeDocument/2006/relationships/chart" Target="../charts/chart396.xml"/><Relationship Id="rId21" Type="http://schemas.openxmlformats.org/officeDocument/2006/relationships/chart" Target="../charts/chart378.xml"/><Relationship Id="rId34" Type="http://schemas.openxmlformats.org/officeDocument/2006/relationships/chart" Target="../charts/chart391.xml"/><Relationship Id="rId42" Type="http://schemas.openxmlformats.org/officeDocument/2006/relationships/chart" Target="../charts/chart399.xml"/><Relationship Id="rId47" Type="http://schemas.openxmlformats.org/officeDocument/2006/relationships/chart" Target="../charts/chart404.xml"/><Relationship Id="rId50" Type="http://schemas.openxmlformats.org/officeDocument/2006/relationships/chart" Target="../charts/chart407.xml"/><Relationship Id="rId7" Type="http://schemas.openxmlformats.org/officeDocument/2006/relationships/chart" Target="../charts/chart364.xml"/><Relationship Id="rId2" Type="http://schemas.openxmlformats.org/officeDocument/2006/relationships/chart" Target="../charts/chart359.xml"/><Relationship Id="rId16" Type="http://schemas.openxmlformats.org/officeDocument/2006/relationships/chart" Target="../charts/chart373.xml"/><Relationship Id="rId29" Type="http://schemas.openxmlformats.org/officeDocument/2006/relationships/chart" Target="../charts/chart386.xml"/><Relationship Id="rId11" Type="http://schemas.openxmlformats.org/officeDocument/2006/relationships/chart" Target="../charts/chart368.xml"/><Relationship Id="rId24" Type="http://schemas.openxmlformats.org/officeDocument/2006/relationships/chart" Target="../charts/chart381.xml"/><Relationship Id="rId32" Type="http://schemas.openxmlformats.org/officeDocument/2006/relationships/chart" Target="../charts/chart389.xml"/><Relationship Id="rId37" Type="http://schemas.openxmlformats.org/officeDocument/2006/relationships/chart" Target="../charts/chart394.xml"/><Relationship Id="rId40" Type="http://schemas.openxmlformats.org/officeDocument/2006/relationships/chart" Target="../charts/chart397.xml"/><Relationship Id="rId45" Type="http://schemas.openxmlformats.org/officeDocument/2006/relationships/chart" Target="../charts/chart402.xml"/><Relationship Id="rId5" Type="http://schemas.openxmlformats.org/officeDocument/2006/relationships/chart" Target="../charts/chart362.xml"/><Relationship Id="rId15" Type="http://schemas.openxmlformats.org/officeDocument/2006/relationships/chart" Target="../charts/chart372.xml"/><Relationship Id="rId23" Type="http://schemas.openxmlformats.org/officeDocument/2006/relationships/chart" Target="../charts/chart380.xml"/><Relationship Id="rId28" Type="http://schemas.openxmlformats.org/officeDocument/2006/relationships/chart" Target="../charts/chart385.xml"/><Relationship Id="rId36" Type="http://schemas.openxmlformats.org/officeDocument/2006/relationships/chart" Target="../charts/chart393.xml"/><Relationship Id="rId49" Type="http://schemas.openxmlformats.org/officeDocument/2006/relationships/chart" Target="../charts/chart406.xml"/><Relationship Id="rId10" Type="http://schemas.openxmlformats.org/officeDocument/2006/relationships/chart" Target="../charts/chart367.xml"/><Relationship Id="rId19" Type="http://schemas.openxmlformats.org/officeDocument/2006/relationships/chart" Target="../charts/chart376.xml"/><Relationship Id="rId31" Type="http://schemas.openxmlformats.org/officeDocument/2006/relationships/chart" Target="../charts/chart388.xml"/><Relationship Id="rId44" Type="http://schemas.openxmlformats.org/officeDocument/2006/relationships/chart" Target="../charts/chart401.xml"/><Relationship Id="rId4" Type="http://schemas.openxmlformats.org/officeDocument/2006/relationships/chart" Target="../charts/chart361.xml"/><Relationship Id="rId9" Type="http://schemas.openxmlformats.org/officeDocument/2006/relationships/chart" Target="../charts/chart366.xml"/><Relationship Id="rId14" Type="http://schemas.openxmlformats.org/officeDocument/2006/relationships/chart" Target="../charts/chart371.xml"/><Relationship Id="rId22" Type="http://schemas.openxmlformats.org/officeDocument/2006/relationships/chart" Target="../charts/chart379.xml"/><Relationship Id="rId27" Type="http://schemas.openxmlformats.org/officeDocument/2006/relationships/chart" Target="../charts/chart384.xml"/><Relationship Id="rId30" Type="http://schemas.openxmlformats.org/officeDocument/2006/relationships/chart" Target="../charts/chart387.xml"/><Relationship Id="rId35" Type="http://schemas.openxmlformats.org/officeDocument/2006/relationships/chart" Target="../charts/chart392.xml"/><Relationship Id="rId43" Type="http://schemas.openxmlformats.org/officeDocument/2006/relationships/chart" Target="../charts/chart400.xml"/><Relationship Id="rId48" Type="http://schemas.openxmlformats.org/officeDocument/2006/relationships/chart" Target="../charts/chart405.xml"/><Relationship Id="rId8" Type="http://schemas.openxmlformats.org/officeDocument/2006/relationships/chart" Target="../charts/chart365.xml"/><Relationship Id="rId3" Type="http://schemas.openxmlformats.org/officeDocument/2006/relationships/chart" Target="../charts/chart360.xml"/><Relationship Id="rId12" Type="http://schemas.openxmlformats.org/officeDocument/2006/relationships/chart" Target="../charts/chart369.xml"/><Relationship Id="rId17" Type="http://schemas.openxmlformats.org/officeDocument/2006/relationships/chart" Target="../charts/chart374.xml"/><Relationship Id="rId25" Type="http://schemas.openxmlformats.org/officeDocument/2006/relationships/chart" Target="../charts/chart382.xml"/><Relationship Id="rId33" Type="http://schemas.openxmlformats.org/officeDocument/2006/relationships/chart" Target="../charts/chart390.xml"/><Relationship Id="rId38" Type="http://schemas.openxmlformats.org/officeDocument/2006/relationships/chart" Target="../charts/chart395.xml"/><Relationship Id="rId46" Type="http://schemas.openxmlformats.org/officeDocument/2006/relationships/chart" Target="../charts/chart403.xml"/><Relationship Id="rId20" Type="http://schemas.openxmlformats.org/officeDocument/2006/relationships/chart" Target="../charts/chart377.xml"/><Relationship Id="rId41" Type="http://schemas.openxmlformats.org/officeDocument/2006/relationships/chart" Target="../charts/chart398.xml"/><Relationship Id="rId1" Type="http://schemas.openxmlformats.org/officeDocument/2006/relationships/chart" Target="../charts/chart358.xml"/><Relationship Id="rId6" Type="http://schemas.openxmlformats.org/officeDocument/2006/relationships/chart" Target="../charts/chart363.xml"/></Relationships>
</file>

<file path=xl/drawings/_rels/drawing17.xml.rels><?xml version="1.0" encoding="UTF-8" standalone="yes"?>
<Relationships xmlns="http://schemas.openxmlformats.org/package/2006/relationships"><Relationship Id="rId13" Type="http://schemas.openxmlformats.org/officeDocument/2006/relationships/chart" Target="../charts/chart420.xml"/><Relationship Id="rId18" Type="http://schemas.openxmlformats.org/officeDocument/2006/relationships/chart" Target="../charts/chart425.xml"/><Relationship Id="rId26" Type="http://schemas.openxmlformats.org/officeDocument/2006/relationships/chart" Target="../charts/chart433.xml"/><Relationship Id="rId39" Type="http://schemas.openxmlformats.org/officeDocument/2006/relationships/chart" Target="../charts/chart446.xml"/><Relationship Id="rId21" Type="http://schemas.openxmlformats.org/officeDocument/2006/relationships/chart" Target="../charts/chart428.xml"/><Relationship Id="rId34" Type="http://schemas.openxmlformats.org/officeDocument/2006/relationships/chart" Target="../charts/chart441.xml"/><Relationship Id="rId42" Type="http://schemas.openxmlformats.org/officeDocument/2006/relationships/chart" Target="../charts/chart449.xml"/><Relationship Id="rId47" Type="http://schemas.openxmlformats.org/officeDocument/2006/relationships/chart" Target="../charts/chart454.xml"/><Relationship Id="rId50" Type="http://schemas.openxmlformats.org/officeDocument/2006/relationships/chart" Target="../charts/chart457.xml"/><Relationship Id="rId7" Type="http://schemas.openxmlformats.org/officeDocument/2006/relationships/chart" Target="../charts/chart414.xml"/><Relationship Id="rId2" Type="http://schemas.openxmlformats.org/officeDocument/2006/relationships/chart" Target="../charts/chart409.xml"/><Relationship Id="rId16" Type="http://schemas.openxmlformats.org/officeDocument/2006/relationships/chart" Target="../charts/chart423.xml"/><Relationship Id="rId29" Type="http://schemas.openxmlformats.org/officeDocument/2006/relationships/chart" Target="../charts/chart436.xml"/><Relationship Id="rId11" Type="http://schemas.openxmlformats.org/officeDocument/2006/relationships/chart" Target="../charts/chart418.xml"/><Relationship Id="rId24" Type="http://schemas.openxmlformats.org/officeDocument/2006/relationships/chart" Target="../charts/chart431.xml"/><Relationship Id="rId32" Type="http://schemas.openxmlformats.org/officeDocument/2006/relationships/chart" Target="../charts/chart439.xml"/><Relationship Id="rId37" Type="http://schemas.openxmlformats.org/officeDocument/2006/relationships/chart" Target="../charts/chart444.xml"/><Relationship Id="rId40" Type="http://schemas.openxmlformats.org/officeDocument/2006/relationships/chart" Target="../charts/chart447.xml"/><Relationship Id="rId45" Type="http://schemas.openxmlformats.org/officeDocument/2006/relationships/chart" Target="../charts/chart452.xml"/><Relationship Id="rId5" Type="http://schemas.openxmlformats.org/officeDocument/2006/relationships/chart" Target="../charts/chart412.xml"/><Relationship Id="rId15" Type="http://schemas.openxmlformats.org/officeDocument/2006/relationships/chart" Target="../charts/chart422.xml"/><Relationship Id="rId23" Type="http://schemas.openxmlformats.org/officeDocument/2006/relationships/chart" Target="../charts/chart430.xml"/><Relationship Id="rId28" Type="http://schemas.openxmlformats.org/officeDocument/2006/relationships/chart" Target="../charts/chart435.xml"/><Relationship Id="rId36" Type="http://schemas.openxmlformats.org/officeDocument/2006/relationships/chart" Target="../charts/chart443.xml"/><Relationship Id="rId49" Type="http://schemas.openxmlformats.org/officeDocument/2006/relationships/chart" Target="../charts/chart456.xml"/><Relationship Id="rId10" Type="http://schemas.openxmlformats.org/officeDocument/2006/relationships/chart" Target="../charts/chart417.xml"/><Relationship Id="rId19" Type="http://schemas.openxmlformats.org/officeDocument/2006/relationships/chart" Target="../charts/chart426.xml"/><Relationship Id="rId31" Type="http://schemas.openxmlformats.org/officeDocument/2006/relationships/chart" Target="../charts/chart438.xml"/><Relationship Id="rId44" Type="http://schemas.openxmlformats.org/officeDocument/2006/relationships/chart" Target="../charts/chart451.xml"/><Relationship Id="rId4" Type="http://schemas.openxmlformats.org/officeDocument/2006/relationships/chart" Target="../charts/chart411.xml"/><Relationship Id="rId9" Type="http://schemas.openxmlformats.org/officeDocument/2006/relationships/chart" Target="../charts/chart416.xml"/><Relationship Id="rId14" Type="http://schemas.openxmlformats.org/officeDocument/2006/relationships/chart" Target="../charts/chart421.xml"/><Relationship Id="rId22" Type="http://schemas.openxmlformats.org/officeDocument/2006/relationships/chart" Target="../charts/chart429.xml"/><Relationship Id="rId27" Type="http://schemas.openxmlformats.org/officeDocument/2006/relationships/chart" Target="../charts/chart434.xml"/><Relationship Id="rId30" Type="http://schemas.openxmlformats.org/officeDocument/2006/relationships/chart" Target="../charts/chart437.xml"/><Relationship Id="rId35" Type="http://schemas.openxmlformats.org/officeDocument/2006/relationships/chart" Target="../charts/chart442.xml"/><Relationship Id="rId43" Type="http://schemas.openxmlformats.org/officeDocument/2006/relationships/chart" Target="../charts/chart450.xml"/><Relationship Id="rId48" Type="http://schemas.openxmlformats.org/officeDocument/2006/relationships/chart" Target="../charts/chart455.xml"/><Relationship Id="rId8" Type="http://schemas.openxmlformats.org/officeDocument/2006/relationships/chart" Target="../charts/chart415.xml"/><Relationship Id="rId3" Type="http://schemas.openxmlformats.org/officeDocument/2006/relationships/chart" Target="../charts/chart410.xml"/><Relationship Id="rId12" Type="http://schemas.openxmlformats.org/officeDocument/2006/relationships/chart" Target="../charts/chart419.xml"/><Relationship Id="rId17" Type="http://schemas.openxmlformats.org/officeDocument/2006/relationships/chart" Target="../charts/chart424.xml"/><Relationship Id="rId25" Type="http://schemas.openxmlformats.org/officeDocument/2006/relationships/chart" Target="../charts/chart432.xml"/><Relationship Id="rId33" Type="http://schemas.openxmlformats.org/officeDocument/2006/relationships/chart" Target="../charts/chart440.xml"/><Relationship Id="rId38" Type="http://schemas.openxmlformats.org/officeDocument/2006/relationships/chart" Target="../charts/chart445.xml"/><Relationship Id="rId46" Type="http://schemas.openxmlformats.org/officeDocument/2006/relationships/chart" Target="../charts/chart453.xml"/><Relationship Id="rId20" Type="http://schemas.openxmlformats.org/officeDocument/2006/relationships/chart" Target="../charts/chart427.xml"/><Relationship Id="rId41" Type="http://schemas.openxmlformats.org/officeDocument/2006/relationships/chart" Target="../charts/chart448.xml"/><Relationship Id="rId1" Type="http://schemas.openxmlformats.org/officeDocument/2006/relationships/chart" Target="../charts/chart408.xml"/><Relationship Id="rId6" Type="http://schemas.openxmlformats.org/officeDocument/2006/relationships/chart" Target="../charts/chart413.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60.xml"/><Relationship Id="rId2" Type="http://schemas.openxmlformats.org/officeDocument/2006/relationships/chart" Target="../charts/chart459.xml"/><Relationship Id="rId1" Type="http://schemas.openxmlformats.org/officeDocument/2006/relationships/chart" Target="../charts/chart458.xml"/><Relationship Id="rId5" Type="http://schemas.openxmlformats.org/officeDocument/2006/relationships/chart" Target="../charts/chart462.xml"/><Relationship Id="rId4" Type="http://schemas.openxmlformats.org/officeDocument/2006/relationships/chart" Target="../charts/chart461.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65.xml"/><Relationship Id="rId2" Type="http://schemas.openxmlformats.org/officeDocument/2006/relationships/chart" Target="../charts/chart464.xml"/><Relationship Id="rId1" Type="http://schemas.openxmlformats.org/officeDocument/2006/relationships/chart" Target="../charts/chart463.xml"/><Relationship Id="rId5" Type="http://schemas.openxmlformats.org/officeDocument/2006/relationships/chart" Target="../charts/chart467.xml"/><Relationship Id="rId4" Type="http://schemas.openxmlformats.org/officeDocument/2006/relationships/chart" Target="../charts/chart466.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 Type="http://schemas.openxmlformats.org/officeDocument/2006/relationships/chart" Target="../charts/chart32.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3.xml"/><Relationship Id="rId18" Type="http://schemas.openxmlformats.org/officeDocument/2006/relationships/chart" Target="../charts/chart68.xml"/><Relationship Id="rId3" Type="http://schemas.openxmlformats.org/officeDocument/2006/relationships/chart" Target="../charts/chart53.xml"/><Relationship Id="rId21" Type="http://schemas.openxmlformats.org/officeDocument/2006/relationships/chart" Target="../charts/chart71.xml"/><Relationship Id="rId7" Type="http://schemas.openxmlformats.org/officeDocument/2006/relationships/chart" Target="../charts/chart57.xml"/><Relationship Id="rId12" Type="http://schemas.openxmlformats.org/officeDocument/2006/relationships/chart" Target="../charts/chart62.xml"/><Relationship Id="rId17" Type="http://schemas.openxmlformats.org/officeDocument/2006/relationships/chart" Target="../charts/chart67.xml"/><Relationship Id="rId25" Type="http://schemas.openxmlformats.org/officeDocument/2006/relationships/chart" Target="../charts/chart75.xml"/><Relationship Id="rId2" Type="http://schemas.openxmlformats.org/officeDocument/2006/relationships/chart" Target="../charts/chart52.xml"/><Relationship Id="rId16" Type="http://schemas.openxmlformats.org/officeDocument/2006/relationships/chart" Target="../charts/chart66.xml"/><Relationship Id="rId20" Type="http://schemas.openxmlformats.org/officeDocument/2006/relationships/chart" Target="../charts/chart70.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chart" Target="../charts/chart61.xml"/><Relationship Id="rId24" Type="http://schemas.openxmlformats.org/officeDocument/2006/relationships/chart" Target="../charts/chart74.xml"/><Relationship Id="rId5" Type="http://schemas.openxmlformats.org/officeDocument/2006/relationships/chart" Target="../charts/chart55.xml"/><Relationship Id="rId15" Type="http://schemas.openxmlformats.org/officeDocument/2006/relationships/chart" Target="../charts/chart65.xml"/><Relationship Id="rId23" Type="http://schemas.openxmlformats.org/officeDocument/2006/relationships/chart" Target="../charts/chart73.xml"/><Relationship Id="rId10" Type="http://schemas.openxmlformats.org/officeDocument/2006/relationships/chart" Target="../charts/chart60.xml"/><Relationship Id="rId19" Type="http://schemas.openxmlformats.org/officeDocument/2006/relationships/chart" Target="../charts/chart69.xml"/><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chart" Target="../charts/chart64.xml"/><Relationship Id="rId22" Type="http://schemas.openxmlformats.org/officeDocument/2006/relationships/chart" Target="../charts/chart7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18" Type="http://schemas.openxmlformats.org/officeDocument/2006/relationships/chart" Target="../charts/chart93.xml"/><Relationship Id="rId26" Type="http://schemas.openxmlformats.org/officeDocument/2006/relationships/chart" Target="../charts/chart101.xml"/><Relationship Id="rId3" Type="http://schemas.openxmlformats.org/officeDocument/2006/relationships/chart" Target="../charts/chart78.xml"/><Relationship Id="rId21" Type="http://schemas.openxmlformats.org/officeDocument/2006/relationships/chart" Target="../charts/chart96.xml"/><Relationship Id="rId7" Type="http://schemas.openxmlformats.org/officeDocument/2006/relationships/chart" Target="../charts/chart82.xml"/><Relationship Id="rId12" Type="http://schemas.openxmlformats.org/officeDocument/2006/relationships/chart" Target="../charts/chart87.xml"/><Relationship Id="rId17" Type="http://schemas.openxmlformats.org/officeDocument/2006/relationships/chart" Target="../charts/chart92.xml"/><Relationship Id="rId25" Type="http://schemas.openxmlformats.org/officeDocument/2006/relationships/chart" Target="../charts/chart100.xml"/><Relationship Id="rId2" Type="http://schemas.openxmlformats.org/officeDocument/2006/relationships/chart" Target="../charts/chart77.xml"/><Relationship Id="rId16" Type="http://schemas.openxmlformats.org/officeDocument/2006/relationships/chart" Target="../charts/chart91.xml"/><Relationship Id="rId20" Type="http://schemas.openxmlformats.org/officeDocument/2006/relationships/chart" Target="../charts/chart95.xml"/><Relationship Id="rId29" Type="http://schemas.openxmlformats.org/officeDocument/2006/relationships/chart" Target="../charts/chart104.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24" Type="http://schemas.openxmlformats.org/officeDocument/2006/relationships/chart" Target="../charts/chart99.xml"/><Relationship Id="rId5" Type="http://schemas.openxmlformats.org/officeDocument/2006/relationships/chart" Target="../charts/chart80.xml"/><Relationship Id="rId15" Type="http://schemas.openxmlformats.org/officeDocument/2006/relationships/chart" Target="../charts/chart90.xml"/><Relationship Id="rId23" Type="http://schemas.openxmlformats.org/officeDocument/2006/relationships/chart" Target="../charts/chart98.xml"/><Relationship Id="rId28" Type="http://schemas.openxmlformats.org/officeDocument/2006/relationships/chart" Target="../charts/chart103.xml"/><Relationship Id="rId10" Type="http://schemas.openxmlformats.org/officeDocument/2006/relationships/chart" Target="../charts/chart85.xml"/><Relationship Id="rId19" Type="http://schemas.openxmlformats.org/officeDocument/2006/relationships/chart" Target="../charts/chart94.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 Id="rId22" Type="http://schemas.openxmlformats.org/officeDocument/2006/relationships/chart" Target="../charts/chart97.xml"/><Relationship Id="rId27" Type="http://schemas.openxmlformats.org/officeDocument/2006/relationships/chart" Target="../charts/chart102.xml"/><Relationship Id="rId30"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43</xdr:row>
      <xdr:rowOff>0</xdr:rowOff>
    </xdr:from>
    <xdr:to>
      <xdr:col>9</xdr:col>
      <xdr:colOff>864870</xdr:colOff>
      <xdr:row>68</xdr:row>
      <xdr:rowOff>123825</xdr:rowOff>
    </xdr:to>
    <xdr:pic>
      <xdr:nvPicPr>
        <xdr:cNvPr id="19" name="Picture 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39566850"/>
          <a:ext cx="8199120" cy="5124450"/>
        </a:xfrm>
        <a:prstGeom prst="rect">
          <a:avLst/>
        </a:prstGeom>
        <a:noFill/>
        <a:ln w="1">
          <a:noFill/>
          <a:miter lim="800000"/>
          <a:headEnd/>
          <a:tailEnd type="none" w="med" len="med"/>
        </a:ln>
        <a:effectLst/>
      </xdr:spPr>
    </xdr:pic>
    <xdr:clientData/>
  </xdr:twoCellAnchor>
  <xdr:twoCellAnchor>
    <xdr:from>
      <xdr:col>3</xdr:col>
      <xdr:colOff>923925</xdr:colOff>
      <xdr:row>53</xdr:row>
      <xdr:rowOff>114300</xdr:rowOff>
    </xdr:from>
    <xdr:to>
      <xdr:col>6</xdr:col>
      <xdr:colOff>866775</xdr:colOff>
      <xdr:row>55</xdr:row>
      <xdr:rowOff>19050</xdr:rowOff>
    </xdr:to>
    <xdr:sp macro="" textlink="">
      <xdr:nvSpPr>
        <xdr:cNvPr id="17" name="16 Rectángulo redondeado">
          <a:extLst>
            <a:ext uri="{FF2B5EF4-FFF2-40B4-BE49-F238E27FC236}">
              <a16:creationId xmlns:a16="http://schemas.microsoft.com/office/drawing/2014/main" id="{00000000-0008-0000-0000-000011000000}"/>
            </a:ext>
          </a:extLst>
        </xdr:cNvPr>
        <xdr:cNvSpPr/>
      </xdr:nvSpPr>
      <xdr:spPr>
        <a:xfrm>
          <a:off x="3133725" y="41681400"/>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1</xdr:colOff>
      <xdr:row>71</xdr:row>
      <xdr:rowOff>0</xdr:rowOff>
    </xdr:from>
    <xdr:to>
      <xdr:col>9</xdr:col>
      <xdr:colOff>781051</xdr:colOff>
      <xdr:row>96</xdr:row>
      <xdr:rowOff>71437</xdr:rowOff>
    </xdr:to>
    <xdr:pic>
      <xdr:nvPicPr>
        <xdr:cNvPr id="6763521" name="Picture 1">
          <a:extLst>
            <a:ext uri="{FF2B5EF4-FFF2-40B4-BE49-F238E27FC236}">
              <a16:creationId xmlns:a16="http://schemas.microsoft.com/office/drawing/2014/main" id="{00000000-0008-0000-0000-0000013467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1" y="27317700"/>
          <a:ext cx="8115300" cy="5072062"/>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900-000010000000}"/>
            </a:ext>
            <a:ext uri="{147F2762-F138-4A5C-976F-8EAC2B608ADB}">
              <a16:predDERef xmlns:a16="http://schemas.microsoft.com/office/drawing/2014/main" pre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A00-000016000000}"/>
            </a:ext>
            <a:ext uri="{147F2762-F138-4A5C-976F-8EAC2B608ADB}">
              <a16:predDERef xmlns:a16="http://schemas.microsoft.com/office/drawing/2014/main" pre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A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A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A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A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A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A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A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A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A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A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B00-00001C000000}"/>
            </a:ext>
            <a:ext uri="{147F2762-F138-4A5C-976F-8EAC2B608ADB}">
              <a16:predDERef xmlns:a16="http://schemas.microsoft.com/office/drawing/2014/main" pre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18</xdr:col>
      <xdr:colOff>228600</xdr:colOff>
      <xdr:row>60</xdr:row>
      <xdr:rowOff>9525</xdr:rowOff>
    </xdr:from>
    <xdr:to>
      <xdr:col>27</xdr:col>
      <xdr:colOff>514350</xdr:colOff>
      <xdr:row>77</xdr:row>
      <xdr:rowOff>85725</xdr:rowOff>
    </xdr:to>
    <xdr:graphicFrame macro="">
      <xdr:nvGraphicFramePr>
        <xdr:cNvPr id="32" name="2 Gráfico">
          <a:extLst>
            <a:ext uri="{FF2B5EF4-FFF2-40B4-BE49-F238E27FC236}">
              <a16:creationId xmlns:a16="http://schemas.microsoft.com/office/drawing/2014/main" id="{00000000-0008-0000-0B00-000020000000}"/>
            </a:ext>
            <a:ext uri="{147F2762-F138-4A5C-976F-8EAC2B608ADB}">
              <a16:predDERef xmlns:a16="http://schemas.microsoft.com/office/drawing/2014/main" pre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15</xdr:col>
      <xdr:colOff>647700</xdr:colOff>
      <xdr:row>74</xdr:row>
      <xdr:rowOff>95250</xdr:rowOff>
    </xdr:from>
    <xdr:to>
      <xdr:col>25</xdr:col>
      <xdr:colOff>495300</xdr:colOff>
      <xdr:row>94</xdr:row>
      <xdr:rowOff>66675</xdr:rowOff>
    </xdr:to>
    <xdr:graphicFrame macro="">
      <xdr:nvGraphicFramePr>
        <xdr:cNvPr id="38" name="2 Gráfico">
          <a:extLst>
            <a:ext uri="{FF2B5EF4-FFF2-40B4-BE49-F238E27FC236}">
              <a16:creationId xmlns:a16="http://schemas.microsoft.com/office/drawing/2014/main" id="{00000000-0008-0000-0B00-000026000000}"/>
            </a:ext>
            <a:ext uri="{147F2762-F138-4A5C-976F-8EAC2B608ADB}">
              <a16:predDERef xmlns:a16="http://schemas.microsoft.com/office/drawing/2014/main" pre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8</xdr:col>
      <xdr:colOff>676275</xdr:colOff>
      <xdr:row>106</xdr:row>
      <xdr:rowOff>28575</xdr:rowOff>
    </xdr:from>
    <xdr:to>
      <xdr:col>18</xdr:col>
      <xdr:colOff>371475</xdr:colOff>
      <xdr:row>126</xdr:row>
      <xdr:rowOff>0</xdr:rowOff>
    </xdr:to>
    <xdr:graphicFrame macro="">
      <xdr:nvGraphicFramePr>
        <xdr:cNvPr id="44" name="2 Gráfico">
          <a:extLst>
            <a:ext uri="{FF2B5EF4-FFF2-40B4-BE49-F238E27FC236}">
              <a16:creationId xmlns:a16="http://schemas.microsoft.com/office/drawing/2014/main" id="{00000000-0008-0000-0B00-00002C000000}"/>
            </a:ext>
            <a:ext uri="{147F2762-F138-4A5C-976F-8EAC2B608ADB}">
              <a16:predDERef xmlns:a16="http://schemas.microsoft.com/office/drawing/2014/main" pre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B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B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9</xdr:col>
      <xdr:colOff>57150</xdr:colOff>
      <xdr:row>60</xdr:row>
      <xdr:rowOff>123825</xdr:rowOff>
    </xdr:from>
    <xdr:to>
      <xdr:col>18</xdr:col>
      <xdr:colOff>666750</xdr:colOff>
      <xdr:row>80</xdr:row>
      <xdr:rowOff>95250</xdr:rowOff>
    </xdr:to>
    <xdr:graphicFrame macro="">
      <xdr:nvGraphicFramePr>
        <xdr:cNvPr id="50" name="2 Gráfico">
          <a:extLst>
            <a:ext uri="{FF2B5EF4-FFF2-40B4-BE49-F238E27FC236}">
              <a16:creationId xmlns:a16="http://schemas.microsoft.com/office/drawing/2014/main" id="{00000000-0008-0000-0B00-000032000000}"/>
            </a:ext>
            <a:ext uri="{147F2762-F138-4A5C-976F-8EAC2B608ADB}">
              <a16:predDERef xmlns:a16="http://schemas.microsoft.com/office/drawing/2014/main" pred="{00000000-0008-0000-0B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B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B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33540605-84FB-4836-A0E5-03781278D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BEDB4269-CACA-4D9B-BA37-EE4320F4D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21A15ACC-8B1C-4B1C-BAD3-4966620DB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1A5453E9-B5B6-479A-BD00-11601D1EE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EDFF086D-8B5C-4499-9275-6427C8A36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7" name="2 Gráfico">
          <a:extLst>
            <a:ext uri="{FF2B5EF4-FFF2-40B4-BE49-F238E27FC236}">
              <a16:creationId xmlns:a16="http://schemas.microsoft.com/office/drawing/2014/main" id="{BB2E7961-F7A5-4729-B3E8-81F1CFBE0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8" name="8 Gráfico">
          <a:extLst>
            <a:ext uri="{FF2B5EF4-FFF2-40B4-BE49-F238E27FC236}">
              <a16:creationId xmlns:a16="http://schemas.microsoft.com/office/drawing/2014/main" id="{BFEC215C-DF48-49FB-827A-23BEE6F05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9" name="9 Gráfico">
          <a:extLst>
            <a:ext uri="{FF2B5EF4-FFF2-40B4-BE49-F238E27FC236}">
              <a16:creationId xmlns:a16="http://schemas.microsoft.com/office/drawing/2014/main" id="{8A00716F-92B8-4BD6-87CA-FA5C40D9A2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0" name="10 Gráfico">
          <a:extLst>
            <a:ext uri="{FF2B5EF4-FFF2-40B4-BE49-F238E27FC236}">
              <a16:creationId xmlns:a16="http://schemas.microsoft.com/office/drawing/2014/main" id="{A5E9B272-AA94-4D29-A9B1-446AEE2C9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1" name="11 Gráfico">
          <a:extLst>
            <a:ext uri="{FF2B5EF4-FFF2-40B4-BE49-F238E27FC236}">
              <a16:creationId xmlns:a16="http://schemas.microsoft.com/office/drawing/2014/main" id="{90F18A8A-5A47-4576-A74C-BD9308E40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2" name="2 Gráfico">
          <a:extLst>
            <a:ext uri="{FF2B5EF4-FFF2-40B4-BE49-F238E27FC236}">
              <a16:creationId xmlns:a16="http://schemas.microsoft.com/office/drawing/2014/main" id="{9F96802C-F2A0-4CC4-BAE5-E437C11DE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3" name="14 Gráfico">
          <a:extLst>
            <a:ext uri="{FF2B5EF4-FFF2-40B4-BE49-F238E27FC236}">
              <a16:creationId xmlns:a16="http://schemas.microsoft.com/office/drawing/2014/main" id="{BB97989C-FB5E-42A6-811F-22812B885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4" name="15 Gráfico">
          <a:extLst>
            <a:ext uri="{FF2B5EF4-FFF2-40B4-BE49-F238E27FC236}">
              <a16:creationId xmlns:a16="http://schemas.microsoft.com/office/drawing/2014/main" id="{07854BDB-EF93-4EB6-ACC9-E43B16ADD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5" name="16 Gráfico">
          <a:extLst>
            <a:ext uri="{FF2B5EF4-FFF2-40B4-BE49-F238E27FC236}">
              <a16:creationId xmlns:a16="http://schemas.microsoft.com/office/drawing/2014/main" id="{8D71524F-9835-45B9-979C-F4E45C8EB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6" name="17 Gráfico">
          <a:extLst>
            <a:ext uri="{FF2B5EF4-FFF2-40B4-BE49-F238E27FC236}">
              <a16:creationId xmlns:a16="http://schemas.microsoft.com/office/drawing/2014/main" id="{7B3516E7-7C01-467F-AEC4-9BA5744B2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7" name="2 Gráfico">
          <a:extLst>
            <a:ext uri="{FF2B5EF4-FFF2-40B4-BE49-F238E27FC236}">
              <a16:creationId xmlns:a16="http://schemas.microsoft.com/office/drawing/2014/main" id="{F8C15A99-00B5-4C82-BED1-7A5FE6F84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8" name="20 Gráfico">
          <a:extLst>
            <a:ext uri="{FF2B5EF4-FFF2-40B4-BE49-F238E27FC236}">
              <a16:creationId xmlns:a16="http://schemas.microsoft.com/office/drawing/2014/main" id="{B5AEF62D-B810-49C1-8DF4-82C03A898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9" name="21 Gráfico">
          <a:extLst>
            <a:ext uri="{FF2B5EF4-FFF2-40B4-BE49-F238E27FC236}">
              <a16:creationId xmlns:a16="http://schemas.microsoft.com/office/drawing/2014/main" id="{F608B7C1-823B-4379-BCC1-F7FC90303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0" name="22 Gráfico">
          <a:extLst>
            <a:ext uri="{FF2B5EF4-FFF2-40B4-BE49-F238E27FC236}">
              <a16:creationId xmlns:a16="http://schemas.microsoft.com/office/drawing/2014/main" id="{30EDEE87-F741-4F93-97DA-E78FFD4F6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1" name="23 Gráfico">
          <a:extLst>
            <a:ext uri="{FF2B5EF4-FFF2-40B4-BE49-F238E27FC236}">
              <a16:creationId xmlns:a16="http://schemas.microsoft.com/office/drawing/2014/main" id="{BF1B30B0-7C68-415D-9F0F-FED65AAC31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2" name="2 Gráfico">
          <a:extLst>
            <a:ext uri="{FF2B5EF4-FFF2-40B4-BE49-F238E27FC236}">
              <a16:creationId xmlns:a16="http://schemas.microsoft.com/office/drawing/2014/main" id="{067EE4CE-BB8C-43B2-A4F4-181934912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3" name="26 Gráfico">
          <a:extLst>
            <a:ext uri="{FF2B5EF4-FFF2-40B4-BE49-F238E27FC236}">
              <a16:creationId xmlns:a16="http://schemas.microsoft.com/office/drawing/2014/main" id="{BD7AB6D5-E435-44BC-9CE6-F69FA789D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4" name="27 Gráfico">
          <a:extLst>
            <a:ext uri="{FF2B5EF4-FFF2-40B4-BE49-F238E27FC236}">
              <a16:creationId xmlns:a16="http://schemas.microsoft.com/office/drawing/2014/main" id="{FFDBEF86-AEEA-42E0-A62D-BECE22A33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5" name="28 Gráfico">
          <a:extLst>
            <a:ext uri="{FF2B5EF4-FFF2-40B4-BE49-F238E27FC236}">
              <a16:creationId xmlns:a16="http://schemas.microsoft.com/office/drawing/2014/main" id="{5992FFEF-FA2E-4CA6-AD4A-97FF19774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6" name="29 Gráfico">
          <a:extLst>
            <a:ext uri="{FF2B5EF4-FFF2-40B4-BE49-F238E27FC236}">
              <a16:creationId xmlns:a16="http://schemas.microsoft.com/office/drawing/2014/main" id="{627A4079-7830-4609-85FB-1CA36B3C3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7" name="2 Gráfico">
          <a:extLst>
            <a:ext uri="{FF2B5EF4-FFF2-40B4-BE49-F238E27FC236}">
              <a16:creationId xmlns:a16="http://schemas.microsoft.com/office/drawing/2014/main" id="{111D8F73-9970-48FF-8DD8-6AFE44248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8" name="32 Gráfico">
          <a:extLst>
            <a:ext uri="{FF2B5EF4-FFF2-40B4-BE49-F238E27FC236}">
              <a16:creationId xmlns:a16="http://schemas.microsoft.com/office/drawing/2014/main" id="{84038AB9-BD3E-4C3D-A99B-07F9F5E667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9" name="33 Gráfico">
          <a:extLst>
            <a:ext uri="{FF2B5EF4-FFF2-40B4-BE49-F238E27FC236}">
              <a16:creationId xmlns:a16="http://schemas.microsoft.com/office/drawing/2014/main" id="{B5BEBB69-00C6-477C-B76E-84D153B0E8A3}"/>
            </a:ext>
            <a:ext uri="{147F2762-F138-4A5C-976F-8EAC2B608ADB}">
              <a16:predDERef xmlns:a16="http://schemas.microsoft.com/office/drawing/2014/main" pred="{84038AB9-BD3E-4C3D-A99B-07F9F5E667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0" name="34 Gráfico">
          <a:extLst>
            <a:ext uri="{FF2B5EF4-FFF2-40B4-BE49-F238E27FC236}">
              <a16:creationId xmlns:a16="http://schemas.microsoft.com/office/drawing/2014/main" id="{A5D48323-1053-4AC4-A3D3-F0D5A0265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1" name="35 Gráfico">
          <a:extLst>
            <a:ext uri="{FF2B5EF4-FFF2-40B4-BE49-F238E27FC236}">
              <a16:creationId xmlns:a16="http://schemas.microsoft.com/office/drawing/2014/main" id="{80BB064D-6D87-41FE-A446-78FAB9B234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B65B8D38-F1E6-4044-854C-DC6F40E0B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8 Gráfico">
          <a:extLst>
            <a:ext uri="{FF2B5EF4-FFF2-40B4-BE49-F238E27FC236}">
              <a16:creationId xmlns:a16="http://schemas.microsoft.com/office/drawing/2014/main" id="{66B5C87B-80D7-474B-829A-DECAF7A50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9 Gráfico">
          <a:extLst>
            <a:ext uri="{FF2B5EF4-FFF2-40B4-BE49-F238E27FC236}">
              <a16:creationId xmlns:a16="http://schemas.microsoft.com/office/drawing/2014/main" id="{A4AD527F-3632-4C4B-92BF-6176EE00B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40 Gráfico">
          <a:extLst>
            <a:ext uri="{FF2B5EF4-FFF2-40B4-BE49-F238E27FC236}">
              <a16:creationId xmlns:a16="http://schemas.microsoft.com/office/drawing/2014/main" id="{F5CA29A5-00B3-4071-8921-C5210C3C4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41 Gráfico">
          <a:extLst>
            <a:ext uri="{FF2B5EF4-FFF2-40B4-BE49-F238E27FC236}">
              <a16:creationId xmlns:a16="http://schemas.microsoft.com/office/drawing/2014/main" id="{4E2135E1-EFB3-401E-9617-8FED84936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7" name="2 Gráfico">
          <a:extLst>
            <a:ext uri="{FF2B5EF4-FFF2-40B4-BE49-F238E27FC236}">
              <a16:creationId xmlns:a16="http://schemas.microsoft.com/office/drawing/2014/main" id="{190EAD15-9E2A-4C63-A52E-F85AD5EB12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8" name="44 Gráfico">
          <a:extLst>
            <a:ext uri="{FF2B5EF4-FFF2-40B4-BE49-F238E27FC236}">
              <a16:creationId xmlns:a16="http://schemas.microsoft.com/office/drawing/2014/main" id="{05FB76F1-EA96-4767-B128-552479ED4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9" name="45 Gráfico">
          <a:extLst>
            <a:ext uri="{FF2B5EF4-FFF2-40B4-BE49-F238E27FC236}">
              <a16:creationId xmlns:a16="http://schemas.microsoft.com/office/drawing/2014/main" id="{45328A15-3D04-4EB5-B304-778049D38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0" name="46 Gráfico">
          <a:extLst>
            <a:ext uri="{FF2B5EF4-FFF2-40B4-BE49-F238E27FC236}">
              <a16:creationId xmlns:a16="http://schemas.microsoft.com/office/drawing/2014/main" id="{CD6C7B76-05B5-48AB-BF54-9B413C5D8F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1" name="47 Gráfico">
          <a:extLst>
            <a:ext uri="{FF2B5EF4-FFF2-40B4-BE49-F238E27FC236}">
              <a16:creationId xmlns:a16="http://schemas.microsoft.com/office/drawing/2014/main" id="{103BC4D4-11DD-4B7E-A42A-500711DE5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2" name="2 Gráfico">
          <a:extLst>
            <a:ext uri="{FF2B5EF4-FFF2-40B4-BE49-F238E27FC236}">
              <a16:creationId xmlns:a16="http://schemas.microsoft.com/office/drawing/2014/main" id="{0FCECAA2-DCF4-4AF6-A81E-5D1BEBDA5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3" name="50 Gráfico">
          <a:extLst>
            <a:ext uri="{FF2B5EF4-FFF2-40B4-BE49-F238E27FC236}">
              <a16:creationId xmlns:a16="http://schemas.microsoft.com/office/drawing/2014/main" id="{482B986F-8F23-4CB7-9473-A869C8470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4" name="51 Gráfico">
          <a:extLst>
            <a:ext uri="{FF2B5EF4-FFF2-40B4-BE49-F238E27FC236}">
              <a16:creationId xmlns:a16="http://schemas.microsoft.com/office/drawing/2014/main" id="{688DC791-455D-481B-AD30-3E75566AA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5" name="52 Gráfico">
          <a:extLst>
            <a:ext uri="{FF2B5EF4-FFF2-40B4-BE49-F238E27FC236}">
              <a16:creationId xmlns:a16="http://schemas.microsoft.com/office/drawing/2014/main" id="{BBEDF510-F8AC-4679-B942-E6DB83FAD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6" name="53 Gráfico">
          <a:extLst>
            <a:ext uri="{FF2B5EF4-FFF2-40B4-BE49-F238E27FC236}">
              <a16:creationId xmlns:a16="http://schemas.microsoft.com/office/drawing/2014/main" id="{17321EDD-2C01-49C3-93C3-395BEE626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7" name="2 Gráfico">
          <a:extLst>
            <a:ext uri="{FF2B5EF4-FFF2-40B4-BE49-F238E27FC236}">
              <a16:creationId xmlns:a16="http://schemas.microsoft.com/office/drawing/2014/main" id="{E331DF0C-8361-4B10-AA99-B5160D752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8" name="56 Gráfico">
          <a:extLst>
            <a:ext uri="{FF2B5EF4-FFF2-40B4-BE49-F238E27FC236}">
              <a16:creationId xmlns:a16="http://schemas.microsoft.com/office/drawing/2014/main" id="{A2A10D42-F332-4175-AEF4-89AF22C3D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9" name="57 Gráfico">
          <a:extLst>
            <a:ext uri="{FF2B5EF4-FFF2-40B4-BE49-F238E27FC236}">
              <a16:creationId xmlns:a16="http://schemas.microsoft.com/office/drawing/2014/main" id="{B5655C8D-2BE7-4E8E-83FF-9F6CE8841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0" name="58 Gráfico">
          <a:extLst>
            <a:ext uri="{FF2B5EF4-FFF2-40B4-BE49-F238E27FC236}">
              <a16:creationId xmlns:a16="http://schemas.microsoft.com/office/drawing/2014/main" id="{59E10AE9-33E3-4CED-BC31-DA4219596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1" name="59 Gráfico">
          <a:extLst>
            <a:ext uri="{FF2B5EF4-FFF2-40B4-BE49-F238E27FC236}">
              <a16:creationId xmlns:a16="http://schemas.microsoft.com/office/drawing/2014/main" id="{EC97B33B-7806-46C6-A6DD-774D6BBA1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C00-000022000000}"/>
            </a:ext>
            <a:ext uri="{147F2762-F138-4A5C-976F-8EAC2B608ADB}">
              <a16:predDERef xmlns:a16="http://schemas.microsoft.com/office/drawing/2014/main" pre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C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742950</xdr:colOff>
      <xdr:row>50</xdr:row>
      <xdr:rowOff>142875</xdr:rowOff>
    </xdr:from>
    <xdr:to>
      <xdr:col>19</xdr:col>
      <xdr:colOff>590550</xdr:colOff>
      <xdr:row>70</xdr:row>
      <xdr:rowOff>114300</xdr:rowOff>
    </xdr:to>
    <xdr:graphicFrame macro="">
      <xdr:nvGraphicFramePr>
        <xdr:cNvPr id="50" name="2 Gráfico">
          <a:extLst>
            <a:ext uri="{FF2B5EF4-FFF2-40B4-BE49-F238E27FC236}">
              <a16:creationId xmlns:a16="http://schemas.microsoft.com/office/drawing/2014/main" id="{00000000-0008-0000-0C00-000032000000}"/>
            </a:ext>
            <a:ext uri="{147F2762-F138-4A5C-976F-8EAC2B608ADB}">
              <a16:predDERef xmlns:a16="http://schemas.microsoft.com/office/drawing/2014/main" pre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676275</xdr:colOff>
      <xdr:row>30</xdr:row>
      <xdr:rowOff>0</xdr:rowOff>
    </xdr:from>
    <xdr:to>
      <xdr:col>19</xdr:col>
      <xdr:colOff>523875</xdr:colOff>
      <xdr:row>49</xdr:row>
      <xdr:rowOff>161925</xdr:rowOff>
    </xdr:to>
    <xdr:graphicFrame macro="">
      <xdr:nvGraphicFramePr>
        <xdr:cNvPr id="56" name="2 Gráfico">
          <a:extLst>
            <a:ext uri="{FF2B5EF4-FFF2-40B4-BE49-F238E27FC236}">
              <a16:creationId xmlns:a16="http://schemas.microsoft.com/office/drawing/2014/main" id="{00000000-0008-0000-0C00-000038000000}"/>
            </a:ext>
            <a:ext uri="{147F2762-F138-4A5C-976F-8EAC2B608ADB}">
              <a16:predDERef xmlns:a16="http://schemas.microsoft.com/office/drawing/2014/main" pre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7" name="56 Gráfico">
          <a:extLst>
            <a:ext uri="{FF2B5EF4-FFF2-40B4-BE49-F238E27FC236}">
              <a16:creationId xmlns:a16="http://schemas.microsoft.com/office/drawing/2014/main" id="{00000000-0008-0000-0C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8" name="57 Gráfico">
          <a:extLst>
            <a:ext uri="{FF2B5EF4-FFF2-40B4-BE49-F238E27FC236}">
              <a16:creationId xmlns:a16="http://schemas.microsoft.com/office/drawing/2014/main"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9" name="58 Gráfico">
          <a:extLst>
            <a:ext uri="{FF2B5EF4-FFF2-40B4-BE49-F238E27FC236}">
              <a16:creationId xmlns:a16="http://schemas.microsoft.com/office/drawing/2014/main" id="{00000000-0008-0000-0C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0" name="59 Gráfico">
          <a:extLst>
            <a:ext uri="{FF2B5EF4-FFF2-40B4-BE49-F238E27FC236}">
              <a16:creationId xmlns:a16="http://schemas.microsoft.com/office/drawing/2014/main" id="{00000000-0008-0000-0C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8C9B81D2-E586-42BD-AA25-A8A5F99D3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8B3AA249-00D3-4DD7-99A4-DDF132CFB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D12FAEF0-8492-47E1-8172-B5008369B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C85E5D34-F817-43CC-8B10-CF73C78B7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2DAF19A5-326A-4696-8363-5CA5FFC71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7" name="2 Gráfico">
          <a:extLst>
            <a:ext uri="{FF2B5EF4-FFF2-40B4-BE49-F238E27FC236}">
              <a16:creationId xmlns:a16="http://schemas.microsoft.com/office/drawing/2014/main" id="{D0E9D0BE-10A6-4EB7-8FB1-5336BE84C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9" name="9 Gráfico">
          <a:extLst>
            <a:ext uri="{FF2B5EF4-FFF2-40B4-BE49-F238E27FC236}">
              <a16:creationId xmlns:a16="http://schemas.microsoft.com/office/drawing/2014/main" id="{99F0DA65-45D3-424E-A7DD-33E1BE829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0" name="10 Gráfico">
          <a:extLst>
            <a:ext uri="{FF2B5EF4-FFF2-40B4-BE49-F238E27FC236}">
              <a16:creationId xmlns:a16="http://schemas.microsoft.com/office/drawing/2014/main" id="{E237F62A-7E02-457E-9BE6-19D8B4DAD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1" name="11 Gráfico">
          <a:extLst>
            <a:ext uri="{FF2B5EF4-FFF2-40B4-BE49-F238E27FC236}">
              <a16:creationId xmlns:a16="http://schemas.microsoft.com/office/drawing/2014/main" id="{4B11044F-CE16-4EF5-994B-7437B6FF1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4" name="15 Gráfico">
          <a:extLst>
            <a:ext uri="{FF2B5EF4-FFF2-40B4-BE49-F238E27FC236}">
              <a16:creationId xmlns:a16="http://schemas.microsoft.com/office/drawing/2014/main" id="{347D1F62-365C-4A21-8ECC-B4F313A9F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5" name="16 Gráfico">
          <a:extLst>
            <a:ext uri="{FF2B5EF4-FFF2-40B4-BE49-F238E27FC236}">
              <a16:creationId xmlns:a16="http://schemas.microsoft.com/office/drawing/2014/main" id="{A035990F-E057-4ABC-9C89-CC0461EDE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6" name="17 Gráfico">
          <a:extLst>
            <a:ext uri="{FF2B5EF4-FFF2-40B4-BE49-F238E27FC236}">
              <a16:creationId xmlns:a16="http://schemas.microsoft.com/office/drawing/2014/main" id="{89966EBA-ABDC-4C2B-A8D0-91858C305F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9" name="21 Gráfico">
          <a:extLst>
            <a:ext uri="{FF2B5EF4-FFF2-40B4-BE49-F238E27FC236}">
              <a16:creationId xmlns:a16="http://schemas.microsoft.com/office/drawing/2014/main" id="{7104F74F-412C-4A57-8B5E-FBF4F33AD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0" name="22 Gráfico">
          <a:extLst>
            <a:ext uri="{FF2B5EF4-FFF2-40B4-BE49-F238E27FC236}">
              <a16:creationId xmlns:a16="http://schemas.microsoft.com/office/drawing/2014/main" id="{7D962A98-3E5C-425D-AE25-C2C9ED072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1" name="23 Gráfico">
          <a:extLst>
            <a:ext uri="{FF2B5EF4-FFF2-40B4-BE49-F238E27FC236}">
              <a16:creationId xmlns:a16="http://schemas.microsoft.com/office/drawing/2014/main" id="{B45E078B-80BC-4A41-A349-C347905C8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4" name="27 Gráfico">
          <a:extLst>
            <a:ext uri="{FF2B5EF4-FFF2-40B4-BE49-F238E27FC236}">
              <a16:creationId xmlns:a16="http://schemas.microsoft.com/office/drawing/2014/main" id="{9139944A-B4DE-49BB-9E7E-073EA84E6E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5" name="28 Gráfico">
          <a:extLst>
            <a:ext uri="{FF2B5EF4-FFF2-40B4-BE49-F238E27FC236}">
              <a16:creationId xmlns:a16="http://schemas.microsoft.com/office/drawing/2014/main" id="{6C54CAF3-0779-479D-A5AF-65EF592DC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6" name="29 Gráfico">
          <a:extLst>
            <a:ext uri="{FF2B5EF4-FFF2-40B4-BE49-F238E27FC236}">
              <a16:creationId xmlns:a16="http://schemas.microsoft.com/office/drawing/2014/main" id="{386CE3E8-09CD-4A88-A49B-0B0C9103B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9" name="33 Gráfico">
          <a:extLst>
            <a:ext uri="{FF2B5EF4-FFF2-40B4-BE49-F238E27FC236}">
              <a16:creationId xmlns:a16="http://schemas.microsoft.com/office/drawing/2014/main" id="{56F4A38B-72C7-4831-9623-2335C3B1699C}"/>
            </a:ext>
            <a:ext uri="{147F2762-F138-4A5C-976F-8EAC2B608ADB}">
              <a16:predDERef xmlns:a16="http://schemas.microsoft.com/office/drawing/2014/main" pred="{F8E835E7-1759-45A0-9187-D4D73F5C6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0" name="34 Gráfico">
          <a:extLst>
            <a:ext uri="{FF2B5EF4-FFF2-40B4-BE49-F238E27FC236}">
              <a16:creationId xmlns:a16="http://schemas.microsoft.com/office/drawing/2014/main" id="{F7C5518F-A575-4439-93A5-A03CC8878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1" name="35 Gráfico">
          <a:extLst>
            <a:ext uri="{FF2B5EF4-FFF2-40B4-BE49-F238E27FC236}">
              <a16:creationId xmlns:a16="http://schemas.microsoft.com/office/drawing/2014/main" id="{9B61FEC2-1B32-4E7A-8F01-FC336AEAB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9 Gráfico">
          <a:extLst>
            <a:ext uri="{FF2B5EF4-FFF2-40B4-BE49-F238E27FC236}">
              <a16:creationId xmlns:a16="http://schemas.microsoft.com/office/drawing/2014/main" id="{EBEBC624-570E-4060-B4C2-18B12B49AD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40 Gráfico">
          <a:extLst>
            <a:ext uri="{FF2B5EF4-FFF2-40B4-BE49-F238E27FC236}">
              <a16:creationId xmlns:a16="http://schemas.microsoft.com/office/drawing/2014/main" id="{6372B81B-0B5A-4187-B559-AE68731B0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41 Gráfico">
          <a:extLst>
            <a:ext uri="{FF2B5EF4-FFF2-40B4-BE49-F238E27FC236}">
              <a16:creationId xmlns:a16="http://schemas.microsoft.com/office/drawing/2014/main" id="{40BC5928-E6AE-487E-898C-88C03BCD9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9" name="45 Gráfico">
          <a:extLst>
            <a:ext uri="{FF2B5EF4-FFF2-40B4-BE49-F238E27FC236}">
              <a16:creationId xmlns:a16="http://schemas.microsoft.com/office/drawing/2014/main" id="{B25D2034-EC40-4E04-829B-BA4C57CA2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0" name="46 Gráfico">
          <a:extLst>
            <a:ext uri="{FF2B5EF4-FFF2-40B4-BE49-F238E27FC236}">
              <a16:creationId xmlns:a16="http://schemas.microsoft.com/office/drawing/2014/main" id="{842B0DE9-8BC1-4CE9-A687-77F7C7C594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1" name="47 Gráfico">
          <a:extLst>
            <a:ext uri="{FF2B5EF4-FFF2-40B4-BE49-F238E27FC236}">
              <a16:creationId xmlns:a16="http://schemas.microsoft.com/office/drawing/2014/main" id="{0D2AE849-4937-49A6-AAB9-3A609ACF44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4" name="51 Gráfico">
          <a:extLst>
            <a:ext uri="{FF2B5EF4-FFF2-40B4-BE49-F238E27FC236}">
              <a16:creationId xmlns:a16="http://schemas.microsoft.com/office/drawing/2014/main" id="{7D53AFAC-2C55-4B77-AC23-E64014A82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5" name="52 Gráfico">
          <a:extLst>
            <a:ext uri="{FF2B5EF4-FFF2-40B4-BE49-F238E27FC236}">
              <a16:creationId xmlns:a16="http://schemas.microsoft.com/office/drawing/2014/main" id="{7262ED98-2D7D-4210-B830-8C400D0EA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6" name="53 Gráfico">
          <a:extLst>
            <a:ext uri="{FF2B5EF4-FFF2-40B4-BE49-F238E27FC236}">
              <a16:creationId xmlns:a16="http://schemas.microsoft.com/office/drawing/2014/main" id="{6FDB720E-5846-49FE-BFAD-5830F3333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9" name="57 Gráfico">
          <a:extLst>
            <a:ext uri="{FF2B5EF4-FFF2-40B4-BE49-F238E27FC236}">
              <a16:creationId xmlns:a16="http://schemas.microsoft.com/office/drawing/2014/main" id="{F14EDF59-4C1B-46D0-BBC6-CEB8A795A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0" name="58 Gráfico">
          <a:extLst>
            <a:ext uri="{FF2B5EF4-FFF2-40B4-BE49-F238E27FC236}">
              <a16:creationId xmlns:a16="http://schemas.microsoft.com/office/drawing/2014/main" id="{8296EE00-4B5F-401C-89BB-F0F805212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1" name="59 Gráfico">
          <a:extLst>
            <a:ext uri="{FF2B5EF4-FFF2-40B4-BE49-F238E27FC236}">
              <a16:creationId xmlns:a16="http://schemas.microsoft.com/office/drawing/2014/main" id="{508F9F68-183F-4882-AA3B-6FE973E58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4B88F3C4-3FBA-4386-9254-E2B2041EAD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BA6CC91C-0F70-467C-A033-E0EC4A39D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2DB93174-D450-46EB-912A-CE82FFB06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3E43FF6E-0DDE-4699-BCE7-C711EDC62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D9C50542-227C-451D-A046-AE61BEE112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7" name="2 Gráfico">
          <a:extLst>
            <a:ext uri="{FF2B5EF4-FFF2-40B4-BE49-F238E27FC236}">
              <a16:creationId xmlns:a16="http://schemas.microsoft.com/office/drawing/2014/main" id="{88C17948-898F-4DC7-9777-8D81C9C341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8" name="8 Gráfico">
          <a:extLst>
            <a:ext uri="{FF2B5EF4-FFF2-40B4-BE49-F238E27FC236}">
              <a16:creationId xmlns:a16="http://schemas.microsoft.com/office/drawing/2014/main" id="{E95AEAF0-45F3-4F25-B019-CD836988E1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9" name="9 Gráfico">
          <a:extLst>
            <a:ext uri="{FF2B5EF4-FFF2-40B4-BE49-F238E27FC236}">
              <a16:creationId xmlns:a16="http://schemas.microsoft.com/office/drawing/2014/main" id="{D73CBC7F-E278-4BCE-A741-6595D8FF6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0" name="10 Gráfico">
          <a:extLst>
            <a:ext uri="{FF2B5EF4-FFF2-40B4-BE49-F238E27FC236}">
              <a16:creationId xmlns:a16="http://schemas.microsoft.com/office/drawing/2014/main" id="{288B324E-2220-45F2-B761-9D257CFDF5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1" name="11 Gráfico">
          <a:extLst>
            <a:ext uri="{FF2B5EF4-FFF2-40B4-BE49-F238E27FC236}">
              <a16:creationId xmlns:a16="http://schemas.microsoft.com/office/drawing/2014/main" id="{241889FD-EF42-4202-82DE-D8EA82F18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2" name="2 Gráfico">
          <a:extLst>
            <a:ext uri="{FF2B5EF4-FFF2-40B4-BE49-F238E27FC236}">
              <a16:creationId xmlns:a16="http://schemas.microsoft.com/office/drawing/2014/main" id="{CE3F7B96-D8D7-495E-9FF7-23A25542C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3" name="14 Gráfico">
          <a:extLst>
            <a:ext uri="{FF2B5EF4-FFF2-40B4-BE49-F238E27FC236}">
              <a16:creationId xmlns:a16="http://schemas.microsoft.com/office/drawing/2014/main" id="{9A8740D7-1A87-4564-A1C3-4FE6900BA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4" name="15 Gráfico">
          <a:extLst>
            <a:ext uri="{FF2B5EF4-FFF2-40B4-BE49-F238E27FC236}">
              <a16:creationId xmlns:a16="http://schemas.microsoft.com/office/drawing/2014/main" id="{965107A4-0325-4A57-B1DB-D4CF26670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5" name="16 Gráfico">
          <a:extLst>
            <a:ext uri="{FF2B5EF4-FFF2-40B4-BE49-F238E27FC236}">
              <a16:creationId xmlns:a16="http://schemas.microsoft.com/office/drawing/2014/main" id="{69EA88A3-D740-4704-8202-BC5F68FD9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6" name="17 Gráfico">
          <a:extLst>
            <a:ext uri="{FF2B5EF4-FFF2-40B4-BE49-F238E27FC236}">
              <a16:creationId xmlns:a16="http://schemas.microsoft.com/office/drawing/2014/main" id="{092E8558-4C99-4C0C-A745-7BECDB4068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7" name="2 Gráfico">
          <a:extLst>
            <a:ext uri="{FF2B5EF4-FFF2-40B4-BE49-F238E27FC236}">
              <a16:creationId xmlns:a16="http://schemas.microsoft.com/office/drawing/2014/main" id="{6D04609A-6DD5-4A1A-9068-77D5FD87E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8" name="20 Gráfico">
          <a:extLst>
            <a:ext uri="{FF2B5EF4-FFF2-40B4-BE49-F238E27FC236}">
              <a16:creationId xmlns:a16="http://schemas.microsoft.com/office/drawing/2014/main" id="{89E21C14-30F0-46A6-956A-F2EE9A01EB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9" name="21 Gráfico">
          <a:extLst>
            <a:ext uri="{FF2B5EF4-FFF2-40B4-BE49-F238E27FC236}">
              <a16:creationId xmlns:a16="http://schemas.microsoft.com/office/drawing/2014/main" id="{FE80C9C9-9D7C-4756-B6DF-0E363E49A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0" name="22 Gráfico">
          <a:extLst>
            <a:ext uri="{FF2B5EF4-FFF2-40B4-BE49-F238E27FC236}">
              <a16:creationId xmlns:a16="http://schemas.microsoft.com/office/drawing/2014/main" id="{CD07476E-4334-4C57-AF57-2AAD5F8AD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1" name="23 Gráfico">
          <a:extLst>
            <a:ext uri="{FF2B5EF4-FFF2-40B4-BE49-F238E27FC236}">
              <a16:creationId xmlns:a16="http://schemas.microsoft.com/office/drawing/2014/main" id="{75B64DA5-0B9A-4DC1-B02F-D51EA6C37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2" name="2 Gráfico">
          <a:extLst>
            <a:ext uri="{FF2B5EF4-FFF2-40B4-BE49-F238E27FC236}">
              <a16:creationId xmlns:a16="http://schemas.microsoft.com/office/drawing/2014/main" id="{F6C55615-9298-4885-BEA2-184114C4D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3" name="26 Gráfico">
          <a:extLst>
            <a:ext uri="{FF2B5EF4-FFF2-40B4-BE49-F238E27FC236}">
              <a16:creationId xmlns:a16="http://schemas.microsoft.com/office/drawing/2014/main" id="{CFC14F6D-94EC-467E-9F88-CF9537E1A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4" name="27 Gráfico">
          <a:extLst>
            <a:ext uri="{FF2B5EF4-FFF2-40B4-BE49-F238E27FC236}">
              <a16:creationId xmlns:a16="http://schemas.microsoft.com/office/drawing/2014/main" id="{D499965E-9D88-4B0E-9637-F777553283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5" name="28 Gráfico">
          <a:extLst>
            <a:ext uri="{FF2B5EF4-FFF2-40B4-BE49-F238E27FC236}">
              <a16:creationId xmlns:a16="http://schemas.microsoft.com/office/drawing/2014/main" id="{66D9C08A-5776-4E46-B701-60B046824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6" name="29 Gráfico">
          <a:extLst>
            <a:ext uri="{FF2B5EF4-FFF2-40B4-BE49-F238E27FC236}">
              <a16:creationId xmlns:a16="http://schemas.microsoft.com/office/drawing/2014/main" id="{418004BE-9FBB-4C5F-93EA-568411FFD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7" name="2 Gráfico">
          <a:extLst>
            <a:ext uri="{FF2B5EF4-FFF2-40B4-BE49-F238E27FC236}">
              <a16:creationId xmlns:a16="http://schemas.microsoft.com/office/drawing/2014/main" id="{91C88655-BCD8-4AF1-8874-7D9987036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8" name="32 Gráfico">
          <a:extLst>
            <a:ext uri="{FF2B5EF4-FFF2-40B4-BE49-F238E27FC236}">
              <a16:creationId xmlns:a16="http://schemas.microsoft.com/office/drawing/2014/main" id="{83AB92C9-7B99-4985-A855-EBF18CC7FE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9" name="33 Gráfico">
          <a:extLst>
            <a:ext uri="{FF2B5EF4-FFF2-40B4-BE49-F238E27FC236}">
              <a16:creationId xmlns:a16="http://schemas.microsoft.com/office/drawing/2014/main" id="{3D36F143-7F7A-406D-A4B6-D291B404D824}"/>
            </a:ext>
            <a:ext uri="{147F2762-F138-4A5C-976F-8EAC2B608ADB}">
              <a16:predDERef xmlns:a16="http://schemas.microsoft.com/office/drawing/2014/main" pred="{83AB92C9-7B99-4985-A855-EBF18CC7FE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0" name="34 Gráfico">
          <a:extLst>
            <a:ext uri="{FF2B5EF4-FFF2-40B4-BE49-F238E27FC236}">
              <a16:creationId xmlns:a16="http://schemas.microsoft.com/office/drawing/2014/main" id="{9F58C2F0-F726-4B2E-8E4F-4C116B27C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1" name="35 Gráfico">
          <a:extLst>
            <a:ext uri="{FF2B5EF4-FFF2-40B4-BE49-F238E27FC236}">
              <a16:creationId xmlns:a16="http://schemas.microsoft.com/office/drawing/2014/main" id="{B8A13FAC-E676-4ACB-8443-4993E373B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76F0D922-7A74-4C31-A571-80BF9B493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8 Gráfico">
          <a:extLst>
            <a:ext uri="{FF2B5EF4-FFF2-40B4-BE49-F238E27FC236}">
              <a16:creationId xmlns:a16="http://schemas.microsoft.com/office/drawing/2014/main" id="{2377673C-2F25-4BB7-9B64-D1EAAEA5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9 Gráfico">
          <a:extLst>
            <a:ext uri="{FF2B5EF4-FFF2-40B4-BE49-F238E27FC236}">
              <a16:creationId xmlns:a16="http://schemas.microsoft.com/office/drawing/2014/main" id="{26AED731-BE94-4E67-A5B8-471CF7BB7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40 Gráfico">
          <a:extLst>
            <a:ext uri="{FF2B5EF4-FFF2-40B4-BE49-F238E27FC236}">
              <a16:creationId xmlns:a16="http://schemas.microsoft.com/office/drawing/2014/main" id="{2E5E13AB-6F45-45ED-8D2D-80A01D898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41 Gráfico">
          <a:extLst>
            <a:ext uri="{FF2B5EF4-FFF2-40B4-BE49-F238E27FC236}">
              <a16:creationId xmlns:a16="http://schemas.microsoft.com/office/drawing/2014/main" id="{EA142B39-43C3-4847-B195-AA0050376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7" name="2 Gráfico">
          <a:extLst>
            <a:ext uri="{FF2B5EF4-FFF2-40B4-BE49-F238E27FC236}">
              <a16:creationId xmlns:a16="http://schemas.microsoft.com/office/drawing/2014/main" id="{10303EC2-303B-4BA7-9599-2B3CBBABF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8" name="44 Gráfico">
          <a:extLst>
            <a:ext uri="{FF2B5EF4-FFF2-40B4-BE49-F238E27FC236}">
              <a16:creationId xmlns:a16="http://schemas.microsoft.com/office/drawing/2014/main" id="{CC050BE0-2BE6-4F6B-9D8B-01EE4F552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9" name="45 Gráfico">
          <a:extLst>
            <a:ext uri="{FF2B5EF4-FFF2-40B4-BE49-F238E27FC236}">
              <a16:creationId xmlns:a16="http://schemas.microsoft.com/office/drawing/2014/main" id="{5D03D17C-E21C-426D-907C-52D122456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0" name="46 Gráfico">
          <a:extLst>
            <a:ext uri="{FF2B5EF4-FFF2-40B4-BE49-F238E27FC236}">
              <a16:creationId xmlns:a16="http://schemas.microsoft.com/office/drawing/2014/main" id="{9796161E-FE84-4AB9-BA39-CB5776182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1" name="47 Gráfico">
          <a:extLst>
            <a:ext uri="{FF2B5EF4-FFF2-40B4-BE49-F238E27FC236}">
              <a16:creationId xmlns:a16="http://schemas.microsoft.com/office/drawing/2014/main" id="{A613FA67-EE2A-4FB0-B55D-F5B4200C5D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2" name="2 Gráfico">
          <a:extLst>
            <a:ext uri="{FF2B5EF4-FFF2-40B4-BE49-F238E27FC236}">
              <a16:creationId xmlns:a16="http://schemas.microsoft.com/office/drawing/2014/main" id="{178D0C65-6B49-437B-8C5F-8B0EA8E2AD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3" name="50 Gráfico">
          <a:extLst>
            <a:ext uri="{FF2B5EF4-FFF2-40B4-BE49-F238E27FC236}">
              <a16:creationId xmlns:a16="http://schemas.microsoft.com/office/drawing/2014/main" id="{5FC31BB8-C852-49C7-901A-93A229AE35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4" name="51 Gráfico">
          <a:extLst>
            <a:ext uri="{FF2B5EF4-FFF2-40B4-BE49-F238E27FC236}">
              <a16:creationId xmlns:a16="http://schemas.microsoft.com/office/drawing/2014/main" id="{7EEB8387-707C-466B-989B-4AB923E7B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5" name="52 Gráfico">
          <a:extLst>
            <a:ext uri="{FF2B5EF4-FFF2-40B4-BE49-F238E27FC236}">
              <a16:creationId xmlns:a16="http://schemas.microsoft.com/office/drawing/2014/main" id="{4CAAAEFE-9403-4F28-B6BF-E1E1FDF76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6" name="53 Gráfico">
          <a:extLst>
            <a:ext uri="{FF2B5EF4-FFF2-40B4-BE49-F238E27FC236}">
              <a16:creationId xmlns:a16="http://schemas.microsoft.com/office/drawing/2014/main" id="{05116E68-A76D-4A5B-925D-B91478FEF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7" name="2 Gráfico">
          <a:extLst>
            <a:ext uri="{FF2B5EF4-FFF2-40B4-BE49-F238E27FC236}">
              <a16:creationId xmlns:a16="http://schemas.microsoft.com/office/drawing/2014/main" id="{0B80A9CC-CBC0-4A2A-87E4-73CB2C612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8" name="56 Gráfico">
          <a:extLst>
            <a:ext uri="{FF2B5EF4-FFF2-40B4-BE49-F238E27FC236}">
              <a16:creationId xmlns:a16="http://schemas.microsoft.com/office/drawing/2014/main" id="{4A6BC819-9729-4F12-806D-49E25CEB84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9" name="57 Gráfico">
          <a:extLst>
            <a:ext uri="{FF2B5EF4-FFF2-40B4-BE49-F238E27FC236}">
              <a16:creationId xmlns:a16="http://schemas.microsoft.com/office/drawing/2014/main" id="{C066B01B-D836-458C-B106-EECF57515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0" name="58 Gráfico">
          <a:extLst>
            <a:ext uri="{FF2B5EF4-FFF2-40B4-BE49-F238E27FC236}">
              <a16:creationId xmlns:a16="http://schemas.microsoft.com/office/drawing/2014/main" id="{6D6E0DC8-8204-4740-A1F0-2DCF43125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1" name="59 Gráfico">
          <a:extLst>
            <a:ext uri="{FF2B5EF4-FFF2-40B4-BE49-F238E27FC236}">
              <a16:creationId xmlns:a16="http://schemas.microsoft.com/office/drawing/2014/main" id="{FDE85ADC-4BAA-485D-AA0E-771BED462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D2A418FE-6D8F-47A0-A3CE-10ED78F4E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9EF62C6E-74CB-42CD-AEE9-B9BD2CE11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3196E4C7-80CB-4FD8-BB3A-95C1C27C7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89F3D10-C7E5-4F17-8919-41E4987579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2454B4DF-F897-4A71-8FC8-7C039E081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7" name="2 Gráfico">
          <a:extLst>
            <a:ext uri="{FF2B5EF4-FFF2-40B4-BE49-F238E27FC236}">
              <a16:creationId xmlns:a16="http://schemas.microsoft.com/office/drawing/2014/main" id="{980B1320-7088-40BF-9CDF-CE124B078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8" name="8 Gráfico">
          <a:extLst>
            <a:ext uri="{FF2B5EF4-FFF2-40B4-BE49-F238E27FC236}">
              <a16:creationId xmlns:a16="http://schemas.microsoft.com/office/drawing/2014/main" id="{D67FB680-3186-414B-AF77-8AFB66FE2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9" name="9 Gráfico">
          <a:extLst>
            <a:ext uri="{FF2B5EF4-FFF2-40B4-BE49-F238E27FC236}">
              <a16:creationId xmlns:a16="http://schemas.microsoft.com/office/drawing/2014/main" id="{E9B51528-2724-4432-A72F-6CDB1425E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0" name="10 Gráfico">
          <a:extLst>
            <a:ext uri="{FF2B5EF4-FFF2-40B4-BE49-F238E27FC236}">
              <a16:creationId xmlns:a16="http://schemas.microsoft.com/office/drawing/2014/main" id="{852FCB6F-E3BF-4E6D-8F73-3DCBEBAAF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1" name="11 Gráfico">
          <a:extLst>
            <a:ext uri="{FF2B5EF4-FFF2-40B4-BE49-F238E27FC236}">
              <a16:creationId xmlns:a16="http://schemas.microsoft.com/office/drawing/2014/main" id="{DD930B8E-B121-4DAF-B7A3-5A02F74F0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2" name="2 Gráfico">
          <a:extLst>
            <a:ext uri="{FF2B5EF4-FFF2-40B4-BE49-F238E27FC236}">
              <a16:creationId xmlns:a16="http://schemas.microsoft.com/office/drawing/2014/main" id="{E9D810E4-C457-4F8E-9C12-FD30E092C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3" name="14 Gráfico">
          <a:extLst>
            <a:ext uri="{FF2B5EF4-FFF2-40B4-BE49-F238E27FC236}">
              <a16:creationId xmlns:a16="http://schemas.microsoft.com/office/drawing/2014/main" id="{A0D740BA-6EF8-44FC-971F-D2906642B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4" name="15 Gráfico">
          <a:extLst>
            <a:ext uri="{FF2B5EF4-FFF2-40B4-BE49-F238E27FC236}">
              <a16:creationId xmlns:a16="http://schemas.microsoft.com/office/drawing/2014/main" id="{BCD6DBD4-F9B8-4728-9CD2-3788223C5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5" name="16 Gráfico">
          <a:extLst>
            <a:ext uri="{FF2B5EF4-FFF2-40B4-BE49-F238E27FC236}">
              <a16:creationId xmlns:a16="http://schemas.microsoft.com/office/drawing/2014/main" id="{D1ED0D84-5AF5-4915-BFA0-FB519EBD8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6" name="17 Gráfico">
          <a:extLst>
            <a:ext uri="{FF2B5EF4-FFF2-40B4-BE49-F238E27FC236}">
              <a16:creationId xmlns:a16="http://schemas.microsoft.com/office/drawing/2014/main" id="{3C087516-270B-4E2F-993B-3D717D9AA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7" name="2 Gráfico">
          <a:extLst>
            <a:ext uri="{FF2B5EF4-FFF2-40B4-BE49-F238E27FC236}">
              <a16:creationId xmlns:a16="http://schemas.microsoft.com/office/drawing/2014/main" id="{7029E860-FFA7-4322-82E6-D5A75A0E7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8" name="20 Gráfico">
          <a:extLst>
            <a:ext uri="{FF2B5EF4-FFF2-40B4-BE49-F238E27FC236}">
              <a16:creationId xmlns:a16="http://schemas.microsoft.com/office/drawing/2014/main" id="{E9B202A4-5FBB-4C9D-A221-EBF6CB5B5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9" name="21 Gráfico">
          <a:extLst>
            <a:ext uri="{FF2B5EF4-FFF2-40B4-BE49-F238E27FC236}">
              <a16:creationId xmlns:a16="http://schemas.microsoft.com/office/drawing/2014/main" id="{028F495E-D0E6-4D49-8AE4-013BF83086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0" name="22 Gráfico">
          <a:extLst>
            <a:ext uri="{FF2B5EF4-FFF2-40B4-BE49-F238E27FC236}">
              <a16:creationId xmlns:a16="http://schemas.microsoft.com/office/drawing/2014/main" id="{EDAD750B-5991-4118-9F16-555FA8261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1" name="23 Gráfico">
          <a:extLst>
            <a:ext uri="{FF2B5EF4-FFF2-40B4-BE49-F238E27FC236}">
              <a16:creationId xmlns:a16="http://schemas.microsoft.com/office/drawing/2014/main" id="{12833A3B-7B91-4969-94B5-B4AF0FF81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2" name="2 Gráfico">
          <a:extLst>
            <a:ext uri="{FF2B5EF4-FFF2-40B4-BE49-F238E27FC236}">
              <a16:creationId xmlns:a16="http://schemas.microsoft.com/office/drawing/2014/main" id="{0AF93B97-DE38-473A-A9D9-EA80CDA0F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3" name="26 Gráfico">
          <a:extLst>
            <a:ext uri="{FF2B5EF4-FFF2-40B4-BE49-F238E27FC236}">
              <a16:creationId xmlns:a16="http://schemas.microsoft.com/office/drawing/2014/main" id="{7B5006AA-3D56-4B8A-BDED-9300480ED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4" name="27 Gráfico">
          <a:extLst>
            <a:ext uri="{FF2B5EF4-FFF2-40B4-BE49-F238E27FC236}">
              <a16:creationId xmlns:a16="http://schemas.microsoft.com/office/drawing/2014/main" id="{DFC8BE41-8844-48EE-93E3-EC420B3DC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5" name="28 Gráfico">
          <a:extLst>
            <a:ext uri="{FF2B5EF4-FFF2-40B4-BE49-F238E27FC236}">
              <a16:creationId xmlns:a16="http://schemas.microsoft.com/office/drawing/2014/main" id="{7FBA03DF-E174-4159-B085-6CDF1C107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6" name="29 Gráfico">
          <a:extLst>
            <a:ext uri="{FF2B5EF4-FFF2-40B4-BE49-F238E27FC236}">
              <a16:creationId xmlns:a16="http://schemas.microsoft.com/office/drawing/2014/main" id="{55FAE3A6-B519-4C06-9E32-FC851336A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7" name="2 Gráfico">
          <a:extLst>
            <a:ext uri="{FF2B5EF4-FFF2-40B4-BE49-F238E27FC236}">
              <a16:creationId xmlns:a16="http://schemas.microsoft.com/office/drawing/2014/main" id="{A691A2DF-F0AF-4CBC-AF4B-D8166035D9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8" name="32 Gráfico">
          <a:extLst>
            <a:ext uri="{FF2B5EF4-FFF2-40B4-BE49-F238E27FC236}">
              <a16:creationId xmlns:a16="http://schemas.microsoft.com/office/drawing/2014/main" id="{19A0DEFC-3530-4B5B-AECC-34DD2C791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9" name="33 Gráfico">
          <a:extLst>
            <a:ext uri="{FF2B5EF4-FFF2-40B4-BE49-F238E27FC236}">
              <a16:creationId xmlns:a16="http://schemas.microsoft.com/office/drawing/2014/main" id="{B764CE4F-FE9B-47FA-AC1A-EDB1B83C03AB}"/>
            </a:ext>
            <a:ext uri="{147F2762-F138-4A5C-976F-8EAC2B608ADB}">
              <a16:predDERef xmlns:a16="http://schemas.microsoft.com/office/drawing/2014/main" pred="{19A0DEFC-3530-4B5B-AECC-34DD2C791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0" name="34 Gráfico">
          <a:extLst>
            <a:ext uri="{FF2B5EF4-FFF2-40B4-BE49-F238E27FC236}">
              <a16:creationId xmlns:a16="http://schemas.microsoft.com/office/drawing/2014/main" id="{06859B5F-F2EE-4501-86B0-A514B3F46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1" name="35 Gráfico">
          <a:extLst>
            <a:ext uri="{FF2B5EF4-FFF2-40B4-BE49-F238E27FC236}">
              <a16:creationId xmlns:a16="http://schemas.microsoft.com/office/drawing/2014/main" id="{4D387A5F-9FE3-45C9-AA14-DB1997641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48C2496E-E491-47BE-8FC9-B6EB88DD18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8 Gráfico">
          <a:extLst>
            <a:ext uri="{FF2B5EF4-FFF2-40B4-BE49-F238E27FC236}">
              <a16:creationId xmlns:a16="http://schemas.microsoft.com/office/drawing/2014/main" id="{36271D9C-00DE-4198-8447-D07DF09EF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9 Gráfico">
          <a:extLst>
            <a:ext uri="{FF2B5EF4-FFF2-40B4-BE49-F238E27FC236}">
              <a16:creationId xmlns:a16="http://schemas.microsoft.com/office/drawing/2014/main" id="{6E1154A1-1D4E-4122-BECD-8426DD016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40 Gráfico">
          <a:extLst>
            <a:ext uri="{FF2B5EF4-FFF2-40B4-BE49-F238E27FC236}">
              <a16:creationId xmlns:a16="http://schemas.microsoft.com/office/drawing/2014/main" id="{69853A11-270C-4F75-83DC-B6A1C0D6D9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41 Gráfico">
          <a:extLst>
            <a:ext uri="{FF2B5EF4-FFF2-40B4-BE49-F238E27FC236}">
              <a16:creationId xmlns:a16="http://schemas.microsoft.com/office/drawing/2014/main" id="{3830B80B-A8C7-442C-BFB8-986848E8A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7" name="2 Gráfico">
          <a:extLst>
            <a:ext uri="{FF2B5EF4-FFF2-40B4-BE49-F238E27FC236}">
              <a16:creationId xmlns:a16="http://schemas.microsoft.com/office/drawing/2014/main" id="{74E44EE3-0445-4B94-A1D5-B983FF0C1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8" name="44 Gráfico">
          <a:extLst>
            <a:ext uri="{FF2B5EF4-FFF2-40B4-BE49-F238E27FC236}">
              <a16:creationId xmlns:a16="http://schemas.microsoft.com/office/drawing/2014/main" id="{94F5C41F-6C29-47A5-8863-C6D773415D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9" name="45 Gráfico">
          <a:extLst>
            <a:ext uri="{FF2B5EF4-FFF2-40B4-BE49-F238E27FC236}">
              <a16:creationId xmlns:a16="http://schemas.microsoft.com/office/drawing/2014/main" id="{F84E8468-4BD8-4291-A1BC-1D07686E20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0" name="46 Gráfico">
          <a:extLst>
            <a:ext uri="{FF2B5EF4-FFF2-40B4-BE49-F238E27FC236}">
              <a16:creationId xmlns:a16="http://schemas.microsoft.com/office/drawing/2014/main" id="{901358BC-8D45-4649-84B0-EFC3920FC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1" name="47 Gráfico">
          <a:extLst>
            <a:ext uri="{FF2B5EF4-FFF2-40B4-BE49-F238E27FC236}">
              <a16:creationId xmlns:a16="http://schemas.microsoft.com/office/drawing/2014/main" id="{C1F502CE-9E68-4D0E-9BB2-2923B17597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2" name="2 Gráfico">
          <a:extLst>
            <a:ext uri="{FF2B5EF4-FFF2-40B4-BE49-F238E27FC236}">
              <a16:creationId xmlns:a16="http://schemas.microsoft.com/office/drawing/2014/main" id="{12E7B3F2-703B-4C39-AD96-24C91ECAB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3" name="50 Gráfico">
          <a:extLst>
            <a:ext uri="{FF2B5EF4-FFF2-40B4-BE49-F238E27FC236}">
              <a16:creationId xmlns:a16="http://schemas.microsoft.com/office/drawing/2014/main" id="{E9A17040-26D0-4F70-972E-47A2554EB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4" name="51 Gráfico">
          <a:extLst>
            <a:ext uri="{FF2B5EF4-FFF2-40B4-BE49-F238E27FC236}">
              <a16:creationId xmlns:a16="http://schemas.microsoft.com/office/drawing/2014/main" id="{8668C922-8886-4C65-8E42-093F73F39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5" name="52 Gráfico">
          <a:extLst>
            <a:ext uri="{FF2B5EF4-FFF2-40B4-BE49-F238E27FC236}">
              <a16:creationId xmlns:a16="http://schemas.microsoft.com/office/drawing/2014/main" id="{4B43DF1A-DCCF-4A18-8184-7FF4BBFD7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6" name="53 Gráfico">
          <a:extLst>
            <a:ext uri="{FF2B5EF4-FFF2-40B4-BE49-F238E27FC236}">
              <a16:creationId xmlns:a16="http://schemas.microsoft.com/office/drawing/2014/main" id="{C5BC461A-FCAF-4ACB-90C4-819F1865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7" name="2 Gráfico">
          <a:extLst>
            <a:ext uri="{FF2B5EF4-FFF2-40B4-BE49-F238E27FC236}">
              <a16:creationId xmlns:a16="http://schemas.microsoft.com/office/drawing/2014/main" id="{999FE252-A359-4092-BDBC-008409D2F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8" name="56 Gráfico">
          <a:extLst>
            <a:ext uri="{FF2B5EF4-FFF2-40B4-BE49-F238E27FC236}">
              <a16:creationId xmlns:a16="http://schemas.microsoft.com/office/drawing/2014/main" id="{B099585E-1872-4788-A3D8-EFFF99096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9" name="57 Gráfico">
          <a:extLst>
            <a:ext uri="{FF2B5EF4-FFF2-40B4-BE49-F238E27FC236}">
              <a16:creationId xmlns:a16="http://schemas.microsoft.com/office/drawing/2014/main" id="{1AC3E7F9-FC62-4E66-8D7D-DFFA99F6B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0" name="58 Gráfico">
          <a:extLst>
            <a:ext uri="{FF2B5EF4-FFF2-40B4-BE49-F238E27FC236}">
              <a16:creationId xmlns:a16="http://schemas.microsoft.com/office/drawing/2014/main" id="{EF36D0A1-4327-4DB6-8CFE-6D097ECC0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1" name="59 Gráfico">
          <a:extLst>
            <a:ext uri="{FF2B5EF4-FFF2-40B4-BE49-F238E27FC236}">
              <a16:creationId xmlns:a16="http://schemas.microsoft.com/office/drawing/2014/main" id="{4342428D-0DD9-4C50-829B-37006181F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31</xdr:row>
      <xdr:rowOff>0</xdr:rowOff>
    </xdr:from>
    <xdr:to>
      <xdr:col>9</xdr:col>
      <xdr:colOff>0</xdr:colOff>
      <xdr:row>53</xdr:row>
      <xdr:rowOff>7369</xdr:rowOff>
    </xdr:to>
    <xdr:graphicFrame macro="">
      <xdr:nvGraphicFramePr>
        <xdr:cNvPr id="20" name="2 Gráfico">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55</xdr:row>
      <xdr:rowOff>26957</xdr:rowOff>
    </xdr:from>
    <xdr:to>
      <xdr:col>9</xdr:col>
      <xdr:colOff>0</xdr:colOff>
      <xdr:row>76</xdr:row>
      <xdr:rowOff>179717</xdr:rowOff>
    </xdr:to>
    <xdr:graphicFrame macro="">
      <xdr:nvGraphicFramePr>
        <xdr:cNvPr id="21" name="20 Gráfico">
          <a:extLst>
            <a:ext uri="{FF2B5EF4-FFF2-40B4-BE49-F238E27FC236}">
              <a16:creationId xmlns:a16="http://schemas.microsoft.com/office/drawing/2014/main" id="{00000000-0008-0000-0D00-000015000000}"/>
            </a:ext>
            <a:ext uri="{147F2762-F138-4A5C-976F-8EAC2B608ADB}">
              <a16:predDERef xmlns:a16="http://schemas.microsoft.com/office/drawing/2014/main" pre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78</xdr:row>
      <xdr:rowOff>188701</xdr:rowOff>
    </xdr:from>
    <xdr:to>
      <xdr:col>9</xdr:col>
      <xdr:colOff>0</xdr:colOff>
      <xdr:row>97</xdr:row>
      <xdr:rowOff>152759</xdr:rowOff>
    </xdr:to>
    <xdr:graphicFrame macro="">
      <xdr:nvGraphicFramePr>
        <xdr:cNvPr id="22" name="21 Gráfico">
          <a:extLst>
            <a:ext uri="{FF2B5EF4-FFF2-40B4-BE49-F238E27FC236}">
              <a16:creationId xmlns:a16="http://schemas.microsoft.com/office/drawing/2014/main" id="{00000000-0008-0000-0D00-000016000000}"/>
            </a:ext>
            <a:ext uri="{147F2762-F138-4A5C-976F-8EAC2B608ADB}">
              <a16:predDERef xmlns:a16="http://schemas.microsoft.com/office/drawing/2014/main" pre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19049</xdr:colOff>
      <xdr:row>100</xdr:row>
      <xdr:rowOff>35943</xdr:rowOff>
    </xdr:from>
    <xdr:to>
      <xdr:col>9</xdr:col>
      <xdr:colOff>0</xdr:colOff>
      <xdr:row>118</xdr:row>
      <xdr:rowOff>161745</xdr:rowOff>
    </xdr:to>
    <xdr:graphicFrame macro="">
      <xdr:nvGraphicFramePr>
        <xdr:cNvPr id="23" name="22 Gráfico">
          <a:extLst>
            <a:ext uri="{FF2B5EF4-FFF2-40B4-BE49-F238E27FC236}">
              <a16:creationId xmlns:a16="http://schemas.microsoft.com/office/drawing/2014/main" id="{00000000-0008-0000-0D00-000017000000}"/>
            </a:ext>
            <a:ext uri="{147F2762-F138-4A5C-976F-8EAC2B608ADB}">
              <a16:predDERef xmlns:a16="http://schemas.microsoft.com/office/drawing/2014/main" pre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121</xdr:row>
      <xdr:rowOff>0</xdr:rowOff>
    </xdr:from>
    <xdr:to>
      <xdr:col>9</xdr:col>
      <xdr:colOff>0</xdr:colOff>
      <xdr:row>139</xdr:row>
      <xdr:rowOff>154196</xdr:rowOff>
    </xdr:to>
    <xdr:graphicFrame macro="">
      <xdr:nvGraphicFramePr>
        <xdr:cNvPr id="24" name="23 Gráfico">
          <a:extLst>
            <a:ext uri="{FF2B5EF4-FFF2-40B4-BE49-F238E27FC236}">
              <a16:creationId xmlns:a16="http://schemas.microsoft.com/office/drawing/2014/main" id="{00000000-0008-0000-0D00-000018000000}"/>
            </a:ext>
            <a:ext uri="{147F2762-F138-4A5C-976F-8EAC2B608ADB}">
              <a16:predDERef xmlns:a16="http://schemas.microsoft.com/office/drawing/2014/main" pre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xdr:colOff>
      <xdr:row>27</xdr:row>
      <xdr:rowOff>0</xdr:rowOff>
    </xdr:from>
    <xdr:to>
      <xdr:col>8</xdr:col>
      <xdr:colOff>0</xdr:colOff>
      <xdr:row>46</xdr:row>
      <xdr:rowOff>161925</xdr:rowOff>
    </xdr:to>
    <xdr:graphicFrame macro="">
      <xdr:nvGraphicFramePr>
        <xdr:cNvPr id="14" name="2 Gráfico">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48523</xdr:rowOff>
    </xdr:from>
    <xdr:to>
      <xdr:col>8</xdr:col>
      <xdr:colOff>0</xdr:colOff>
      <xdr:row>68</xdr:row>
      <xdr:rowOff>161924</xdr:rowOff>
    </xdr:to>
    <xdr:graphicFrame macro="">
      <xdr:nvGraphicFramePr>
        <xdr:cNvPr id="15" name="14 Gráfico">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73</xdr:row>
      <xdr:rowOff>1</xdr:rowOff>
    </xdr:from>
    <xdr:to>
      <xdr:col>8</xdr:col>
      <xdr:colOff>0</xdr:colOff>
      <xdr:row>91</xdr:row>
      <xdr:rowOff>152401</xdr:rowOff>
    </xdr:to>
    <xdr:graphicFrame macro="">
      <xdr:nvGraphicFramePr>
        <xdr:cNvPr id="16" name="15 Gráfico">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19051</xdr:colOff>
      <xdr:row>94</xdr:row>
      <xdr:rowOff>29114</xdr:rowOff>
    </xdr:from>
    <xdr:to>
      <xdr:col>8</xdr:col>
      <xdr:colOff>0</xdr:colOff>
      <xdr:row>112</xdr:row>
      <xdr:rowOff>171450</xdr:rowOff>
    </xdr:to>
    <xdr:graphicFrame macro="">
      <xdr:nvGraphicFramePr>
        <xdr:cNvPr id="17" name="16 Gráfico">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115</xdr:row>
      <xdr:rowOff>28574</xdr:rowOff>
    </xdr:from>
    <xdr:to>
      <xdr:col>8</xdr:col>
      <xdr:colOff>0</xdr:colOff>
      <xdr:row>133</xdr:row>
      <xdr:rowOff>152399</xdr:rowOff>
    </xdr:to>
    <xdr:graphicFrame macro="">
      <xdr:nvGraphicFramePr>
        <xdr:cNvPr id="18" name="17 Gráfico">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9</xdr:row>
      <xdr:rowOff>219075</xdr:rowOff>
    </xdr:from>
    <xdr:to>
      <xdr:col>0</xdr:col>
      <xdr:colOff>600075</xdr:colOff>
      <xdr:row>9</xdr:row>
      <xdr:rowOff>495300</xdr:rowOff>
    </xdr:to>
    <xdr:sp macro="" textlink="">
      <xdr:nvSpPr>
        <xdr:cNvPr id="2" name="1 Flecha derecha">
          <a:extLst>
            <a:ext uri="{FF2B5EF4-FFF2-40B4-BE49-F238E27FC236}">
              <a16:creationId xmlns:a16="http://schemas.microsoft.com/office/drawing/2014/main" id="{00000000-0008-0000-0100-000002000000}"/>
            </a:ext>
          </a:extLst>
        </xdr:cNvPr>
        <xdr:cNvSpPr/>
      </xdr:nvSpPr>
      <xdr:spPr>
        <a:xfrm>
          <a:off x="114300" y="1117282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12</xdr:row>
      <xdr:rowOff>95250</xdr:rowOff>
    </xdr:from>
    <xdr:to>
      <xdr:col>0</xdr:col>
      <xdr:colOff>619125</xdr:colOff>
      <xdr:row>12</xdr:row>
      <xdr:rowOff>371475</xdr:rowOff>
    </xdr:to>
    <xdr:sp macro="" textlink="">
      <xdr:nvSpPr>
        <xdr:cNvPr id="3" name="2 Flecha derecha">
          <a:extLst>
            <a:ext uri="{FF2B5EF4-FFF2-40B4-BE49-F238E27FC236}">
              <a16:creationId xmlns:a16="http://schemas.microsoft.com/office/drawing/2014/main" id="{00000000-0008-0000-0100-000003000000}"/>
            </a:ext>
          </a:extLst>
        </xdr:cNvPr>
        <xdr:cNvSpPr/>
      </xdr:nvSpPr>
      <xdr:spPr>
        <a:xfrm>
          <a:off x="133350" y="12344400"/>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123825</xdr:colOff>
      <xdr:row>13</xdr:row>
      <xdr:rowOff>66675</xdr:rowOff>
    </xdr:from>
    <xdr:to>
      <xdr:col>0</xdr:col>
      <xdr:colOff>609600</xdr:colOff>
      <xdr:row>13</xdr:row>
      <xdr:rowOff>342900</xdr:rowOff>
    </xdr:to>
    <xdr:sp macro="" textlink="">
      <xdr:nvSpPr>
        <xdr:cNvPr id="4" name="3 Flecha derecha">
          <a:extLst>
            <a:ext uri="{FF2B5EF4-FFF2-40B4-BE49-F238E27FC236}">
              <a16:creationId xmlns:a16="http://schemas.microsoft.com/office/drawing/2014/main" id="{00000000-0008-0000-0100-000004000000}"/>
            </a:ext>
          </a:extLst>
        </xdr:cNvPr>
        <xdr:cNvSpPr/>
      </xdr:nvSpPr>
      <xdr:spPr>
        <a:xfrm>
          <a:off x="123825" y="127539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14</xdr:row>
      <xdr:rowOff>47625</xdr:rowOff>
    </xdr:from>
    <xdr:to>
      <xdr:col>0</xdr:col>
      <xdr:colOff>619125</xdr:colOff>
      <xdr:row>14</xdr:row>
      <xdr:rowOff>323850</xdr:rowOff>
    </xdr:to>
    <xdr:sp macro="" textlink="">
      <xdr:nvSpPr>
        <xdr:cNvPr id="5" name="4 Flecha derecha">
          <a:extLst>
            <a:ext uri="{FF2B5EF4-FFF2-40B4-BE49-F238E27FC236}">
              <a16:creationId xmlns:a16="http://schemas.microsoft.com/office/drawing/2014/main" id="{00000000-0008-0000-0100-000005000000}"/>
            </a:ext>
          </a:extLst>
        </xdr:cNvPr>
        <xdr:cNvSpPr/>
      </xdr:nvSpPr>
      <xdr:spPr>
        <a:xfrm>
          <a:off x="133350" y="131730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57150</xdr:rowOff>
    </xdr:from>
    <xdr:to>
      <xdr:col>4</xdr:col>
      <xdr:colOff>723900</xdr:colOff>
      <xdr:row>24</xdr:row>
      <xdr:rowOff>19050</xdr:rowOff>
    </xdr:to>
    <xdr:sp macro="" textlink="">
      <xdr:nvSpPr>
        <xdr:cNvPr id="8" name="7 Rectángulo">
          <a:extLst>
            <a:ext uri="{FF2B5EF4-FFF2-40B4-BE49-F238E27FC236}">
              <a16:creationId xmlns:a16="http://schemas.microsoft.com/office/drawing/2014/main" id="{00000000-0008-0000-0200-000008000000}"/>
            </a:ext>
          </a:extLst>
        </xdr:cNvPr>
        <xdr:cNvSpPr/>
      </xdr:nvSpPr>
      <xdr:spPr>
        <a:xfrm>
          <a:off x="47625" y="57150"/>
          <a:ext cx="3724275" cy="6257925"/>
        </a:xfrm>
        <a:prstGeom prst="rect">
          <a:avLst/>
        </a:prstGeom>
        <a:scene3d>
          <a:camera prst="orthographicFront">
            <a:rot lat="0" lon="0" rev="0"/>
          </a:camera>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rtlCol="0" anchor="ctr"/>
        <a:lstStyle/>
        <a:p>
          <a:endParaRPr lang="es-ES"/>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a16="http://schemas.microsoft.com/office/drawing/2014/main" id="{00000000-0008-0000-02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190499</xdr:colOff>
      <xdr:row>7</xdr:row>
      <xdr:rowOff>82938</xdr:rowOff>
    </xdr:from>
    <xdr:ext cx="5124451" cy="356648"/>
    <xdr:sp macro="" textlink="">
      <xdr:nvSpPr>
        <xdr:cNvPr id="5" name="4 Rectángulo">
          <a:extLst>
            <a:ext uri="{FF2B5EF4-FFF2-40B4-BE49-F238E27FC236}">
              <a16:creationId xmlns:a16="http://schemas.microsoft.com/office/drawing/2014/main" id="{00000000-0008-0000-0200-000005000000}"/>
            </a:ext>
          </a:extLst>
        </xdr:cNvPr>
        <xdr:cNvSpPr/>
      </xdr:nvSpPr>
      <xdr:spPr>
        <a:xfrm>
          <a:off x="3974403" y="1452972"/>
          <a:ext cx="5124451"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CONTROL DEL CONSUMO DE ENERGÍA ELÉCTRICA</a:t>
          </a:r>
        </a:p>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V 1.5</a:t>
          </a:r>
        </a:p>
      </xdr:txBody>
    </xdr:sp>
    <xdr:clientData/>
  </xdr:oneCellAnchor>
  <xdr:twoCellAnchor editAs="oneCell">
    <xdr:from>
      <xdr:col>0</xdr:col>
      <xdr:colOff>92529</xdr:colOff>
      <xdr:row>13</xdr:row>
      <xdr:rowOff>227849</xdr:rowOff>
    </xdr:from>
    <xdr:to>
      <xdr:col>4</xdr:col>
      <xdr:colOff>598715</xdr:colOff>
      <xdr:row>23</xdr:row>
      <xdr:rowOff>97846</xdr:rowOff>
    </xdr:to>
    <xdr:pic>
      <xdr:nvPicPr>
        <xdr:cNvPr id="12" name="Picture 2">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529" y="3303063"/>
          <a:ext cx="3554186" cy="3462283"/>
        </a:xfrm>
        <a:prstGeom prst="rect">
          <a:avLst/>
        </a:prstGeom>
        <a:ln>
          <a:noFill/>
        </a:ln>
        <a:effectLst>
          <a:softEdge rad="112500"/>
        </a:effectLst>
      </xdr:spPr>
    </xdr:pic>
    <xdr:clientData/>
  </xdr:twoCellAnchor>
  <xdr:twoCellAnchor editAs="oneCell">
    <xdr:from>
      <xdr:col>0</xdr:col>
      <xdr:colOff>102054</xdr:colOff>
      <xdr:row>1</xdr:row>
      <xdr:rowOff>75859</xdr:rowOff>
    </xdr:from>
    <xdr:to>
      <xdr:col>4</xdr:col>
      <xdr:colOff>642932</xdr:colOff>
      <xdr:row>13</xdr:row>
      <xdr:rowOff>122464</xdr:rowOff>
    </xdr:to>
    <xdr:pic>
      <xdr:nvPicPr>
        <xdr:cNvPr id="13" name="Picture 6">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2054" y="266359"/>
          <a:ext cx="3588878" cy="2931319"/>
        </a:xfrm>
        <a:prstGeom prst="rect">
          <a:avLst/>
        </a:prstGeom>
        <a:ln>
          <a:noFill/>
        </a:ln>
        <a:effectLst>
          <a:softEdge rad="112500"/>
        </a:effectLst>
      </xdr:spPr>
    </xdr:pic>
    <xdr:clientData/>
  </xdr:twoCellAnchor>
  <xdr:twoCellAnchor>
    <xdr:from>
      <xdr:col>10</xdr:col>
      <xdr:colOff>91337</xdr:colOff>
      <xdr:row>1</xdr:row>
      <xdr:rowOff>26096</xdr:rowOff>
    </xdr:from>
    <xdr:to>
      <xdr:col>11</xdr:col>
      <xdr:colOff>717638</xdr:colOff>
      <xdr:row>6</xdr:row>
      <xdr:rowOff>130479</xdr:rowOff>
    </xdr:to>
    <xdr:sp macro="" textlink="">
      <xdr:nvSpPr>
        <xdr:cNvPr id="9" name="8 CuadroTexto">
          <a:extLst>
            <a:ext uri="{FF2B5EF4-FFF2-40B4-BE49-F238E27FC236}">
              <a16:creationId xmlns:a16="http://schemas.microsoft.com/office/drawing/2014/main" id="{00000000-0008-0000-0200-000009000000}"/>
            </a:ext>
          </a:extLst>
        </xdr:cNvPr>
        <xdr:cNvSpPr txBox="1"/>
      </xdr:nvSpPr>
      <xdr:spPr>
        <a:xfrm>
          <a:off x="7659145" y="221815"/>
          <a:ext cx="1383082" cy="1082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700-000004000000}"/>
            </a:ext>
            <a:ext uri="{147F2762-F138-4A5C-976F-8EAC2B608ADB}">
              <a16:predDERef xmlns:a16="http://schemas.microsoft.com/office/drawing/2014/main" pre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700-00001C000000}"/>
            </a:ext>
            <a:ext uri="{147F2762-F138-4A5C-976F-8EAC2B608ADB}">
              <a16:predDERef xmlns:a16="http://schemas.microsoft.com/office/drawing/2014/main" pre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800-00000A000000}"/>
            </a:ext>
            <a:ext uri="{147F2762-F138-4A5C-976F-8EAC2B608ADB}">
              <a16:predDERef xmlns:a16="http://schemas.microsoft.com/office/drawing/2014/main" pre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ga@itcr.ac.cr"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98"/>
  <sheetViews>
    <sheetView zoomScaleNormal="100" workbookViewId="0">
      <selection activeCell="L34" sqref="L34"/>
    </sheetView>
  </sheetViews>
  <sheetFormatPr defaultColWidth="11.42578125" defaultRowHeight="15.75"/>
  <cols>
    <col min="1" max="2" width="8.7109375" style="43" customWidth="1"/>
    <col min="3" max="11" width="15.7109375" style="43" customWidth="1"/>
    <col min="12" max="16384" width="11.42578125" style="43"/>
  </cols>
  <sheetData>
    <row r="1" spans="1:11" ht="24.95" customHeight="1">
      <c r="A1" s="82" t="s">
        <v>0</v>
      </c>
      <c r="B1" s="82"/>
      <c r="C1" s="82"/>
      <c r="D1" s="82"/>
      <c r="E1" s="82"/>
      <c r="F1" s="82"/>
      <c r="G1" s="82"/>
      <c r="H1" s="82"/>
      <c r="I1" s="82"/>
      <c r="J1" s="82"/>
      <c r="K1" s="42"/>
    </row>
    <row r="2" spans="1:11" ht="24.95" customHeight="1">
      <c r="A2" s="82" t="s">
        <v>1</v>
      </c>
      <c r="B2" s="82"/>
      <c r="C2" s="82"/>
      <c r="D2" s="82"/>
      <c r="E2" s="82"/>
      <c r="F2" s="82"/>
      <c r="G2" s="82"/>
      <c r="H2" s="82"/>
      <c r="I2" s="82"/>
      <c r="J2" s="82"/>
      <c r="K2" s="42"/>
    </row>
    <row r="3" spans="1:11">
      <c r="A3" s="44"/>
      <c r="B3" s="44"/>
      <c r="C3" s="44"/>
      <c r="D3" s="44"/>
      <c r="E3" s="44"/>
      <c r="F3" s="44"/>
      <c r="G3" s="44"/>
      <c r="H3" s="44"/>
      <c r="I3" s="44"/>
      <c r="J3" s="44"/>
      <c r="K3" s="44"/>
    </row>
    <row r="4" spans="1:11" ht="36.75" customHeight="1">
      <c r="A4" s="81" t="s">
        <v>2</v>
      </c>
      <c r="B4" s="81"/>
      <c r="C4" s="81"/>
      <c r="D4" s="81"/>
      <c r="E4" s="81"/>
      <c r="F4" s="81"/>
      <c r="G4" s="81"/>
      <c r="H4" s="81"/>
      <c r="I4" s="81"/>
      <c r="J4" s="45"/>
      <c r="K4" s="45"/>
    </row>
    <row r="5" spans="1:11" ht="20.100000000000001" customHeight="1">
      <c r="A5" s="46"/>
      <c r="B5" s="46"/>
      <c r="C5" s="46"/>
      <c r="D5" s="46"/>
      <c r="E5" s="46"/>
      <c r="F5" s="46"/>
      <c r="G5" s="46"/>
      <c r="H5" s="46"/>
      <c r="I5" s="46"/>
      <c r="J5" s="46"/>
      <c r="K5" s="46"/>
    </row>
    <row r="6" spans="1:11" ht="20.100000000000001" customHeight="1">
      <c r="A6" s="47" t="s">
        <v>3</v>
      </c>
      <c r="B6" s="46"/>
      <c r="C6" s="46"/>
      <c r="D6" s="46"/>
      <c r="E6" s="46"/>
      <c r="F6" s="46"/>
      <c r="G6" s="46"/>
      <c r="H6" s="46"/>
      <c r="I6" s="46"/>
      <c r="J6" s="46"/>
      <c r="K6" s="46"/>
    </row>
    <row r="7" spans="1:11" ht="20.100000000000001" customHeight="1">
      <c r="A7" s="46"/>
      <c r="B7" s="46"/>
      <c r="C7" s="46"/>
      <c r="D7" s="46"/>
      <c r="E7" s="46"/>
      <c r="F7" s="46"/>
      <c r="G7" s="46"/>
      <c r="H7" s="46"/>
      <c r="I7" s="46"/>
      <c r="J7" s="46"/>
      <c r="K7" s="46"/>
    </row>
    <row r="8" spans="1:11" ht="15" customHeight="1">
      <c r="A8" s="48">
        <v>1</v>
      </c>
      <c r="B8" s="49" t="s">
        <v>4</v>
      </c>
      <c r="C8" s="46"/>
      <c r="D8" s="91"/>
      <c r="E8" s="91"/>
      <c r="F8" s="91"/>
      <c r="G8" s="91"/>
      <c r="H8" s="91"/>
      <c r="I8" s="91"/>
      <c r="J8" s="91"/>
      <c r="K8" s="46"/>
    </row>
    <row r="9" spans="1:11" ht="15" customHeight="1">
      <c r="A9" s="48">
        <v>2</v>
      </c>
      <c r="B9" s="49" t="s">
        <v>5</v>
      </c>
      <c r="C9" s="46"/>
      <c r="D9" s="91"/>
      <c r="E9" s="91"/>
      <c r="F9" s="91"/>
      <c r="G9" s="91"/>
      <c r="H9" s="91"/>
      <c r="I9" s="91"/>
      <c r="J9" s="91"/>
      <c r="K9" s="46"/>
    </row>
    <row r="10" spans="1:11" ht="15" customHeight="1">
      <c r="A10" s="48">
        <v>3</v>
      </c>
      <c r="B10" s="49" t="s">
        <v>6</v>
      </c>
      <c r="C10" s="46"/>
      <c r="D10" s="91"/>
      <c r="E10" s="91"/>
      <c r="F10" s="91"/>
      <c r="G10" s="91"/>
      <c r="H10" s="91"/>
      <c r="I10" s="91"/>
      <c r="J10" s="91"/>
      <c r="K10" s="46"/>
    </row>
    <row r="11" spans="1:11" ht="15" customHeight="1">
      <c r="A11" s="48">
        <v>4</v>
      </c>
      <c r="B11" s="49" t="s">
        <v>7</v>
      </c>
      <c r="C11" s="46"/>
      <c r="D11" s="91"/>
      <c r="E11" s="91"/>
      <c r="F11" s="91"/>
      <c r="G11" s="91"/>
      <c r="H11" s="91"/>
      <c r="I11" s="91"/>
      <c r="J11" s="91"/>
      <c r="K11" s="46"/>
    </row>
    <row r="12" spans="1:11" ht="15" customHeight="1">
      <c r="A12" s="48">
        <v>5</v>
      </c>
      <c r="B12" s="49" t="s">
        <v>8</v>
      </c>
      <c r="C12" s="46"/>
      <c r="D12" s="91"/>
      <c r="E12" s="91"/>
      <c r="F12" s="91"/>
      <c r="G12" s="91"/>
      <c r="H12" s="91"/>
      <c r="I12" s="91"/>
      <c r="J12" s="91"/>
      <c r="K12" s="46"/>
    </row>
    <row r="13" spans="1:11" ht="15" customHeight="1">
      <c r="A13" s="48">
        <v>6</v>
      </c>
      <c r="B13" s="49" t="s">
        <v>9</v>
      </c>
      <c r="C13" s="46"/>
      <c r="D13" s="91"/>
      <c r="E13" s="91"/>
      <c r="F13" s="91"/>
      <c r="G13" s="91"/>
      <c r="H13" s="91"/>
      <c r="I13" s="91"/>
      <c r="J13" s="91"/>
      <c r="K13" s="46"/>
    </row>
    <row r="14" spans="1:11" ht="15" customHeight="1">
      <c r="A14" s="48">
        <v>7</v>
      </c>
      <c r="B14" s="49" t="s">
        <v>10</v>
      </c>
      <c r="C14" s="46"/>
      <c r="D14" s="91"/>
      <c r="E14" s="91"/>
      <c r="F14" s="91"/>
      <c r="G14" s="91"/>
      <c r="H14" s="91"/>
      <c r="I14" s="91"/>
      <c r="J14" s="91"/>
      <c r="K14" s="46"/>
    </row>
    <row r="15" spans="1:11" ht="15" customHeight="1">
      <c r="A15" s="48">
        <v>8</v>
      </c>
      <c r="B15" s="49" t="s">
        <v>11</v>
      </c>
      <c r="C15" s="46"/>
      <c r="D15" s="91"/>
      <c r="E15" s="91"/>
      <c r="F15" s="91"/>
      <c r="G15" s="91"/>
      <c r="H15" s="91"/>
      <c r="I15" s="91"/>
      <c r="J15" s="91"/>
      <c r="K15" s="46"/>
    </row>
    <row r="16" spans="1:11" ht="15" customHeight="1">
      <c r="A16" s="48">
        <v>9</v>
      </c>
      <c r="B16" s="49" t="s">
        <v>12</v>
      </c>
      <c r="C16" s="46"/>
      <c r="D16" s="91"/>
      <c r="E16" s="91"/>
      <c r="F16" s="91"/>
      <c r="G16" s="91"/>
      <c r="H16" s="91"/>
      <c r="I16" s="91"/>
      <c r="J16" s="91"/>
      <c r="K16" s="46"/>
    </row>
    <row r="17" spans="1:11" ht="15" customHeight="1">
      <c r="A17" s="48">
        <v>10</v>
      </c>
      <c r="B17" s="49" t="s">
        <v>13</v>
      </c>
      <c r="C17" s="46"/>
      <c r="D17" s="91"/>
      <c r="E17" s="91"/>
      <c r="F17" s="91"/>
      <c r="G17" s="91"/>
      <c r="H17" s="91"/>
      <c r="I17" s="91"/>
      <c r="J17" s="91"/>
      <c r="K17" s="46"/>
    </row>
    <row r="18" spans="1:11" ht="15" customHeight="1">
      <c r="A18" s="48">
        <v>11</v>
      </c>
      <c r="B18" s="49" t="s">
        <v>14</v>
      </c>
      <c r="C18" s="46"/>
      <c r="D18" s="91"/>
      <c r="E18" s="91"/>
      <c r="F18" s="91"/>
      <c r="G18" s="91"/>
      <c r="H18" s="91"/>
      <c r="I18" s="91"/>
      <c r="J18" s="91"/>
      <c r="K18" s="46"/>
    </row>
    <row r="19" spans="1:11" ht="15" customHeight="1">
      <c r="A19" s="48">
        <v>12</v>
      </c>
      <c r="B19" s="49" t="s">
        <v>15</v>
      </c>
      <c r="C19" s="46"/>
      <c r="D19" s="91"/>
      <c r="E19" s="91"/>
      <c r="F19" s="91"/>
      <c r="G19" s="91"/>
      <c r="H19" s="91"/>
      <c r="I19" s="91"/>
      <c r="J19" s="91"/>
      <c r="K19" s="46"/>
    </row>
    <row r="20" spans="1:11" ht="15" customHeight="1">
      <c r="A20" s="48">
        <v>13</v>
      </c>
      <c r="B20" s="49" t="s">
        <v>16</v>
      </c>
      <c r="C20" s="46"/>
      <c r="D20" s="91"/>
      <c r="E20" s="91"/>
      <c r="F20" s="91"/>
      <c r="G20" s="91"/>
      <c r="H20" s="91"/>
      <c r="I20" s="91"/>
      <c r="J20" s="91"/>
      <c r="K20" s="46"/>
    </row>
    <row r="21" spans="1:11" ht="15" customHeight="1">
      <c r="A21" s="48">
        <v>14</v>
      </c>
      <c r="B21" s="49" t="s">
        <v>17</v>
      </c>
      <c r="C21" s="46"/>
      <c r="D21" s="91"/>
      <c r="E21" s="91"/>
      <c r="F21" s="91"/>
      <c r="G21" s="91"/>
      <c r="H21" s="91"/>
      <c r="I21" s="91"/>
      <c r="J21" s="91"/>
      <c r="K21" s="46"/>
    </row>
    <row r="22" spans="1:11" ht="15" customHeight="1">
      <c r="A22" s="48">
        <v>15</v>
      </c>
      <c r="B22" s="49" t="s">
        <v>18</v>
      </c>
      <c r="C22" s="46"/>
      <c r="D22" s="91"/>
      <c r="E22" s="91"/>
      <c r="F22" s="91"/>
      <c r="G22" s="91"/>
      <c r="H22" s="91"/>
      <c r="I22" s="91"/>
      <c r="J22" s="91"/>
      <c r="K22" s="46"/>
    </row>
    <row r="23" spans="1:11" ht="15" customHeight="1">
      <c r="A23" s="48">
        <v>16</v>
      </c>
      <c r="B23" s="49" t="s">
        <v>19</v>
      </c>
      <c r="C23" s="46"/>
      <c r="D23" s="91"/>
      <c r="E23" s="91"/>
      <c r="F23" s="91"/>
      <c r="G23" s="91"/>
      <c r="H23" s="91"/>
      <c r="I23" s="91"/>
      <c r="J23" s="91"/>
      <c r="K23" s="46"/>
    </row>
    <row r="24" spans="1:11" ht="20.100000000000001" customHeight="1">
      <c r="A24" s="46"/>
      <c r="B24" s="46"/>
      <c r="C24" s="46"/>
      <c r="D24" s="46"/>
      <c r="E24" s="46"/>
      <c r="F24" s="46"/>
      <c r="G24" s="46"/>
      <c r="H24" s="46"/>
      <c r="I24" s="46"/>
      <c r="J24" s="46"/>
      <c r="K24" s="46"/>
    </row>
    <row r="25" spans="1:11" ht="15" customHeight="1">
      <c r="A25" s="48"/>
      <c r="B25" s="49"/>
      <c r="C25" s="46"/>
      <c r="D25" s="46"/>
      <c r="E25" s="46"/>
      <c r="F25" s="46"/>
      <c r="G25" s="46"/>
      <c r="H25" s="46"/>
      <c r="I25" s="46"/>
      <c r="J25" s="46"/>
      <c r="K25" s="46"/>
    </row>
    <row r="26" spans="1:11">
      <c r="A26" s="47" t="s">
        <v>20</v>
      </c>
    </row>
    <row r="27" spans="1:11">
      <c r="A27" s="47"/>
    </row>
    <row r="28" spans="1:11" s="51" customFormat="1" ht="39.950000000000003" customHeight="1">
      <c r="A28" s="50">
        <v>1</v>
      </c>
      <c r="B28" s="81" t="s">
        <v>21</v>
      </c>
      <c r="C28" s="81"/>
      <c r="D28" s="81"/>
      <c r="E28" s="81"/>
      <c r="F28" s="81"/>
      <c r="G28" s="81"/>
      <c r="H28" s="81"/>
      <c r="I28" s="81"/>
      <c r="J28" s="81"/>
    </row>
    <row r="29" spans="1:11" s="51" customFormat="1">
      <c r="A29" s="50"/>
    </row>
    <row r="30" spans="1:11" s="51" customFormat="1" ht="39.950000000000003" customHeight="1">
      <c r="A30" s="50">
        <v>2</v>
      </c>
      <c r="B30" s="81" t="s">
        <v>22</v>
      </c>
      <c r="C30" s="81"/>
      <c r="D30" s="81"/>
      <c r="E30" s="81"/>
      <c r="F30" s="81"/>
      <c r="G30" s="81"/>
      <c r="H30" s="81"/>
      <c r="I30" s="81"/>
      <c r="J30" s="81"/>
    </row>
    <row r="31" spans="1:11" s="51" customFormat="1" ht="30" customHeight="1">
      <c r="A31" s="50">
        <v>3</v>
      </c>
      <c r="B31" s="86" t="s">
        <v>23</v>
      </c>
      <c r="C31" s="86"/>
      <c r="D31" s="86"/>
      <c r="E31" s="86"/>
      <c r="F31" s="86"/>
      <c r="G31" s="86"/>
      <c r="H31" s="86"/>
      <c r="I31" s="86"/>
      <c r="J31" s="86"/>
    </row>
    <row r="32" spans="1:11" s="51" customFormat="1" ht="30" customHeight="1">
      <c r="A32" s="50"/>
      <c r="B32" s="52"/>
      <c r="C32" s="88" t="s">
        <v>24</v>
      </c>
      <c r="D32" s="89"/>
      <c r="E32" s="90"/>
      <c r="F32" s="88" t="s">
        <v>25</v>
      </c>
      <c r="G32" s="89"/>
      <c r="H32" s="89"/>
      <c r="I32" s="90"/>
      <c r="J32" s="52"/>
    </row>
    <row r="33" spans="1:10" s="51" customFormat="1" ht="35.1" customHeight="1">
      <c r="A33" s="50"/>
      <c r="B33" s="52"/>
      <c r="C33" s="53">
        <v>3</v>
      </c>
      <c r="D33" s="83" t="s">
        <v>26</v>
      </c>
      <c r="E33" s="84"/>
      <c r="F33" s="83" t="s">
        <v>27</v>
      </c>
      <c r="G33" s="85"/>
      <c r="H33" s="85"/>
      <c r="I33" s="84"/>
      <c r="J33" s="52"/>
    </row>
    <row r="34" spans="1:10" s="51" customFormat="1" ht="35.1" customHeight="1">
      <c r="A34" s="50"/>
      <c r="B34" s="52"/>
      <c r="C34" s="54" t="s">
        <v>28</v>
      </c>
      <c r="D34" s="83" t="s">
        <v>29</v>
      </c>
      <c r="E34" s="84"/>
      <c r="F34" s="83" t="s">
        <v>30</v>
      </c>
      <c r="G34" s="85"/>
      <c r="H34" s="85"/>
      <c r="I34" s="84"/>
      <c r="J34" s="52"/>
    </row>
    <row r="35" spans="1:10" s="51" customFormat="1" ht="30" customHeight="1">
      <c r="A35" s="50"/>
      <c r="B35" s="52"/>
      <c r="C35" s="52"/>
      <c r="D35" s="52"/>
      <c r="E35" s="52"/>
      <c r="F35" s="52"/>
      <c r="G35" s="52"/>
      <c r="H35" s="52"/>
      <c r="I35" s="52"/>
      <c r="J35" s="52"/>
    </row>
    <row r="36" spans="1:10" s="51" customFormat="1" ht="39.950000000000003" customHeight="1">
      <c r="A36" s="50">
        <v>4</v>
      </c>
      <c r="B36" s="81" t="s">
        <v>31</v>
      </c>
      <c r="C36" s="81"/>
      <c r="D36" s="81"/>
      <c r="E36" s="81"/>
      <c r="F36" s="81"/>
      <c r="G36" s="81"/>
      <c r="H36" s="81"/>
      <c r="I36" s="81"/>
      <c r="J36" s="81"/>
    </row>
    <row r="37" spans="1:10" s="51" customFormat="1" ht="30" customHeight="1">
      <c r="A37" s="50"/>
      <c r="B37" s="52"/>
      <c r="C37" s="88" t="s">
        <v>24</v>
      </c>
      <c r="D37" s="89"/>
      <c r="E37" s="90"/>
      <c r="F37" s="88" t="s">
        <v>32</v>
      </c>
      <c r="G37" s="89"/>
      <c r="H37" s="89"/>
      <c r="I37" s="90"/>
      <c r="J37" s="52"/>
    </row>
    <row r="38" spans="1:10" s="51" customFormat="1" ht="75" customHeight="1">
      <c r="A38" s="50"/>
      <c r="B38" s="52"/>
      <c r="C38" s="54" t="s">
        <v>28</v>
      </c>
      <c r="D38" s="83" t="s">
        <v>29</v>
      </c>
      <c r="E38" s="84"/>
      <c r="F38" s="83" t="s">
        <v>33</v>
      </c>
      <c r="G38" s="85"/>
      <c r="H38" s="85"/>
      <c r="I38" s="84"/>
      <c r="J38" s="52"/>
    </row>
    <row r="39" spans="1:10" s="51" customFormat="1" ht="60" customHeight="1">
      <c r="A39" s="50"/>
      <c r="B39" s="52"/>
      <c r="C39" s="54" t="s">
        <v>34</v>
      </c>
      <c r="D39" s="83" t="s">
        <v>17</v>
      </c>
      <c r="E39" s="84"/>
      <c r="F39" s="83" t="s">
        <v>35</v>
      </c>
      <c r="G39" s="85"/>
      <c r="H39" s="85"/>
      <c r="I39" s="84"/>
      <c r="J39" s="52"/>
    </row>
    <row r="40" spans="1:10" s="51" customFormat="1" ht="60" customHeight="1">
      <c r="A40" s="50"/>
      <c r="B40" s="52"/>
      <c r="C40" s="54" t="s">
        <v>36</v>
      </c>
      <c r="D40" s="83" t="s">
        <v>18</v>
      </c>
      <c r="E40" s="84"/>
      <c r="F40" s="83" t="s">
        <v>35</v>
      </c>
      <c r="G40" s="85"/>
      <c r="H40" s="85"/>
      <c r="I40" s="84"/>
      <c r="J40" s="52"/>
    </row>
    <row r="41" spans="1:10" s="51" customFormat="1" ht="30" customHeight="1">
      <c r="A41" s="50"/>
      <c r="B41" s="52"/>
      <c r="C41" s="52"/>
      <c r="D41" s="52"/>
      <c r="E41" s="52"/>
      <c r="F41" s="52"/>
      <c r="G41" s="52"/>
      <c r="H41" s="52"/>
      <c r="I41" s="52"/>
      <c r="J41" s="52"/>
    </row>
    <row r="42" spans="1:10" s="51" customFormat="1" ht="30" customHeight="1">
      <c r="A42" s="50">
        <v>5</v>
      </c>
      <c r="B42" s="86" t="s">
        <v>37</v>
      </c>
      <c r="C42" s="86"/>
      <c r="D42" s="86"/>
      <c r="E42" s="86"/>
      <c r="F42" s="86"/>
      <c r="G42" s="86"/>
      <c r="H42" s="86"/>
      <c r="I42" s="86"/>
      <c r="J42" s="86"/>
    </row>
    <row r="43" spans="1:10" s="55" customFormat="1" ht="54.95" customHeight="1">
      <c r="A43" s="48"/>
      <c r="C43" s="81" t="s">
        <v>38</v>
      </c>
      <c r="D43" s="81"/>
      <c r="E43" s="81"/>
      <c r="F43" s="81"/>
      <c r="G43" s="81"/>
      <c r="H43" s="81"/>
      <c r="I43" s="81"/>
      <c r="J43" s="81"/>
    </row>
    <row r="44" spans="1:10" s="51" customFormat="1">
      <c r="A44" s="50"/>
    </row>
    <row r="45" spans="1:10" s="51" customFormat="1">
      <c r="A45" s="50"/>
    </row>
    <row r="46" spans="1:10" s="51" customFormat="1">
      <c r="A46" s="50"/>
    </row>
    <row r="47" spans="1:10" s="51" customFormat="1">
      <c r="A47" s="50"/>
    </row>
    <row r="48" spans="1:10" s="51" customFormat="1">
      <c r="A48" s="50"/>
    </row>
    <row r="49" spans="1:1" s="51" customFormat="1">
      <c r="A49" s="50"/>
    </row>
    <row r="50" spans="1:1" s="51" customFormat="1">
      <c r="A50" s="50"/>
    </row>
    <row r="51" spans="1:1" s="51" customFormat="1">
      <c r="A51" s="50"/>
    </row>
    <row r="52" spans="1:1" s="51" customFormat="1">
      <c r="A52" s="50"/>
    </row>
    <row r="53" spans="1:1" s="51" customFormat="1">
      <c r="A53" s="50"/>
    </row>
    <row r="54" spans="1:1" s="51" customFormat="1">
      <c r="A54" s="50"/>
    </row>
    <row r="55" spans="1:1" s="51" customFormat="1">
      <c r="A55" s="50"/>
    </row>
    <row r="56" spans="1:1" s="51" customFormat="1">
      <c r="A56" s="50"/>
    </row>
    <row r="57" spans="1:1" s="51" customFormat="1">
      <c r="A57" s="50"/>
    </row>
    <row r="58" spans="1:1" s="51" customFormat="1">
      <c r="A58" s="50"/>
    </row>
    <row r="59" spans="1:1" s="51" customFormat="1">
      <c r="A59" s="50"/>
    </row>
    <row r="60" spans="1:1" s="51" customFormat="1">
      <c r="A60" s="50"/>
    </row>
    <row r="61" spans="1:1" s="51" customFormat="1">
      <c r="A61" s="50"/>
    </row>
    <row r="62" spans="1:1" s="51" customFormat="1">
      <c r="A62" s="50"/>
    </row>
    <row r="63" spans="1:1" s="51" customFormat="1">
      <c r="A63" s="50"/>
    </row>
    <row r="64" spans="1:1" s="51" customFormat="1">
      <c r="A64" s="50"/>
    </row>
    <row r="65" spans="1:11" s="51" customFormat="1">
      <c r="A65" s="50"/>
    </row>
    <row r="66" spans="1:11" s="51" customFormat="1">
      <c r="A66" s="50"/>
    </row>
    <row r="67" spans="1:11" s="51" customFormat="1">
      <c r="A67" s="50"/>
    </row>
    <row r="68" spans="1:11" s="51" customFormat="1">
      <c r="A68" s="50"/>
    </row>
    <row r="69" spans="1:11" s="51" customFormat="1">
      <c r="A69" s="50"/>
    </row>
    <row r="70" spans="1:11" s="51" customFormat="1">
      <c r="A70" s="50"/>
    </row>
    <row r="71" spans="1:11" s="51" customFormat="1" ht="60" customHeight="1">
      <c r="A71" s="50"/>
      <c r="B71" s="50"/>
      <c r="C71" s="87" t="s">
        <v>39</v>
      </c>
      <c r="D71" s="87"/>
      <c r="E71" s="87"/>
      <c r="F71" s="87"/>
      <c r="G71" s="87"/>
      <c r="H71" s="87"/>
      <c r="I71" s="87"/>
      <c r="J71" s="87"/>
      <c r="K71" s="56"/>
    </row>
    <row r="72" spans="1:11" s="51" customFormat="1">
      <c r="A72" s="50"/>
      <c r="B72" s="50"/>
    </row>
    <row r="73" spans="1:11" s="51" customFormat="1">
      <c r="A73" s="50"/>
      <c r="B73" s="50"/>
    </row>
    <row r="74" spans="1:11" s="51" customFormat="1">
      <c r="A74" s="50"/>
      <c r="B74" s="50"/>
    </row>
    <row r="75" spans="1:11" s="51" customFormat="1">
      <c r="A75" s="50"/>
      <c r="B75" s="50"/>
    </row>
    <row r="76" spans="1:11" s="51" customFormat="1">
      <c r="A76" s="50"/>
      <c r="B76" s="50"/>
    </row>
    <row r="77" spans="1:11" s="51" customFormat="1">
      <c r="A77" s="50"/>
      <c r="B77" s="50"/>
    </row>
    <row r="78" spans="1:11" s="51" customFormat="1">
      <c r="A78" s="50"/>
      <c r="B78" s="50"/>
    </row>
    <row r="79" spans="1:11" s="51" customFormat="1">
      <c r="A79" s="50"/>
      <c r="B79" s="50"/>
    </row>
    <row r="80" spans="1:11" s="51" customFormat="1">
      <c r="A80" s="50"/>
      <c r="B80" s="50"/>
    </row>
    <row r="81" spans="1:2" s="51" customFormat="1">
      <c r="A81" s="50"/>
      <c r="B81" s="50"/>
    </row>
    <row r="82" spans="1:2" s="51" customFormat="1">
      <c r="A82" s="50"/>
      <c r="B82" s="50"/>
    </row>
    <row r="83" spans="1:2" s="51" customFormat="1">
      <c r="A83" s="50"/>
      <c r="B83" s="50"/>
    </row>
    <row r="84" spans="1:2" s="51" customFormat="1">
      <c r="A84" s="50"/>
      <c r="B84" s="50"/>
    </row>
    <row r="85" spans="1:2" s="51" customFormat="1">
      <c r="A85" s="50"/>
      <c r="B85" s="50"/>
    </row>
    <row r="86" spans="1:2" s="51" customFormat="1">
      <c r="A86" s="50"/>
      <c r="B86" s="50"/>
    </row>
    <row r="87" spans="1:2" s="51" customFormat="1">
      <c r="A87" s="50"/>
      <c r="B87" s="50"/>
    </row>
    <row r="88" spans="1:2" s="51" customFormat="1">
      <c r="A88" s="50"/>
      <c r="B88" s="50"/>
    </row>
    <row r="89" spans="1:2" s="51" customFormat="1">
      <c r="A89" s="50"/>
      <c r="B89" s="50"/>
    </row>
    <row r="90" spans="1:2" s="51" customFormat="1">
      <c r="A90" s="50"/>
      <c r="B90" s="50"/>
    </row>
    <row r="91" spans="1:2" s="51" customFormat="1">
      <c r="A91" s="50"/>
      <c r="B91" s="50"/>
    </row>
    <row r="92" spans="1:2" s="51" customFormat="1">
      <c r="A92" s="50"/>
      <c r="B92" s="50"/>
    </row>
    <row r="93" spans="1:2" s="51" customFormat="1">
      <c r="A93" s="50"/>
      <c r="B93" s="50"/>
    </row>
    <row r="94" spans="1:2" s="51" customFormat="1">
      <c r="A94" s="50"/>
      <c r="B94" s="50"/>
    </row>
    <row r="95" spans="1:2" s="51" customFormat="1">
      <c r="A95" s="50"/>
    </row>
    <row r="96" spans="1:2" s="51" customFormat="1">
      <c r="A96" s="50"/>
    </row>
    <row r="97" spans="1:11" s="51" customFormat="1">
      <c r="A97" s="50"/>
      <c r="B97" s="55"/>
      <c r="C97" s="55"/>
      <c r="D97" s="55"/>
      <c r="E97" s="55"/>
      <c r="F97" s="55"/>
      <c r="G97" s="55"/>
      <c r="H97" s="55"/>
      <c r="I97" s="55"/>
      <c r="J97" s="55"/>
    </row>
    <row r="98" spans="1:11" s="55" customFormat="1" ht="39.950000000000003" customHeight="1">
      <c r="A98" s="48"/>
      <c r="B98" s="81"/>
      <c r="C98" s="81"/>
      <c r="D98" s="81"/>
      <c r="E98" s="81"/>
      <c r="F98" s="81"/>
      <c r="G98" s="81"/>
      <c r="H98" s="81"/>
      <c r="I98" s="81"/>
      <c r="J98" s="81"/>
      <c r="K98" s="81"/>
    </row>
  </sheetData>
  <mergeCells count="41">
    <mergeCell ref="D22:J22"/>
    <mergeCell ref="D23:J23"/>
    <mergeCell ref="D15:J15"/>
    <mergeCell ref="D16:J16"/>
    <mergeCell ref="D17:J17"/>
    <mergeCell ref="D18:J18"/>
    <mergeCell ref="D19:J19"/>
    <mergeCell ref="D12:J12"/>
    <mergeCell ref="D13:J13"/>
    <mergeCell ref="D14:J14"/>
    <mergeCell ref="D20:J20"/>
    <mergeCell ref="D21:J21"/>
    <mergeCell ref="A4:I4"/>
    <mergeCell ref="D8:J8"/>
    <mergeCell ref="D9:J9"/>
    <mergeCell ref="D10:J10"/>
    <mergeCell ref="D11:J11"/>
    <mergeCell ref="C37:E37"/>
    <mergeCell ref="B28:J28"/>
    <mergeCell ref="C32:E32"/>
    <mergeCell ref="F32:I32"/>
    <mergeCell ref="D33:E33"/>
    <mergeCell ref="F33:I33"/>
    <mergeCell ref="D34:E34"/>
    <mergeCell ref="F34:I34"/>
    <mergeCell ref="B98:K98"/>
    <mergeCell ref="A1:J1"/>
    <mergeCell ref="A2:J2"/>
    <mergeCell ref="D40:E40"/>
    <mergeCell ref="F40:I40"/>
    <mergeCell ref="B42:J42"/>
    <mergeCell ref="C43:J43"/>
    <mergeCell ref="C71:J71"/>
    <mergeCell ref="F37:I37"/>
    <mergeCell ref="D38:E38"/>
    <mergeCell ref="F38:I38"/>
    <mergeCell ref="D39:E39"/>
    <mergeCell ref="F39:I39"/>
    <mergeCell ref="B30:J30"/>
    <mergeCell ref="B31:J31"/>
    <mergeCell ref="B36:J36"/>
  </mergeCells>
  <printOptions horizontalCentered="1"/>
  <pageMargins left="0.39370078740157483" right="0.70866141732283472" top="0.39370078740157483" bottom="0.39370078740157483" header="0.39370078740157483" footer="0.31496062992125984"/>
  <pageSetup scale="67" fitToHeight="3"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0"/>
  <sheetViews>
    <sheetView topLeftCell="A16" zoomScaleNormal="100" workbookViewId="0">
      <selection activeCell="K30" sqref="K30"/>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0" width="11.42578125" style="15"/>
    <col min="11" max="11" width="17.28515625" style="15" customWidth="1"/>
    <col min="12" max="16384" width="11.42578125" style="15"/>
  </cols>
  <sheetData>
    <row r="1" spans="1:19" ht="18.75">
      <c r="A1" s="114" t="s">
        <v>65</v>
      </c>
      <c r="B1" s="114"/>
      <c r="C1" s="114"/>
      <c r="D1" s="114"/>
      <c r="E1" s="114"/>
      <c r="F1" s="114"/>
      <c r="G1" s="114"/>
      <c r="H1" s="114"/>
    </row>
    <row r="2" spans="1:19">
      <c r="A2" s="62"/>
      <c r="B2" s="62"/>
      <c r="C2" s="62"/>
      <c r="D2" s="62"/>
      <c r="E2" s="62"/>
      <c r="F2" s="62"/>
      <c r="G2" s="62"/>
      <c r="H2" s="62"/>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9"/>
      <c r="E4" s="119"/>
      <c r="F4" s="119"/>
      <c r="G4" s="119"/>
      <c r="H4" s="119"/>
    </row>
    <row r="5" spans="1:19" ht="20.100000000000001" customHeight="1">
      <c r="A5" s="116" t="s">
        <v>68</v>
      </c>
      <c r="B5" s="116"/>
      <c r="C5" s="116"/>
      <c r="D5" s="115"/>
      <c r="E5" s="115"/>
      <c r="F5" s="115"/>
      <c r="G5" s="115"/>
      <c r="H5" s="115"/>
      <c r="L5" s="63"/>
      <c r="M5" s="63"/>
      <c r="N5" s="63"/>
      <c r="O5" s="63"/>
      <c r="P5" s="63"/>
      <c r="Q5" s="63"/>
      <c r="R5" s="63"/>
      <c r="S5" s="63"/>
    </row>
    <row r="6" spans="1:19" ht="20.100000000000001" customHeight="1">
      <c r="A6" s="64" t="s">
        <v>69</v>
      </c>
      <c r="B6" s="64"/>
      <c r="C6" s="64"/>
      <c r="D6" s="115">
        <v>2023</v>
      </c>
      <c r="E6" s="115"/>
      <c r="F6" s="115"/>
      <c r="G6" s="115"/>
      <c r="H6" s="115"/>
      <c r="L6" s="63"/>
      <c r="M6" s="63"/>
      <c r="N6" s="63"/>
      <c r="O6" s="63"/>
      <c r="P6" s="63"/>
      <c r="Q6" s="63"/>
      <c r="R6" s="63"/>
      <c r="S6" s="63"/>
    </row>
    <row r="7" spans="1:19" ht="20.100000000000001" customHeight="1">
      <c r="A7" s="64" t="s">
        <v>70</v>
      </c>
      <c r="B7" s="64"/>
      <c r="C7" s="64"/>
      <c r="D7" s="127">
        <f>'363302'!D7</f>
        <v>45272</v>
      </c>
      <c r="E7" s="115"/>
      <c r="F7" s="115"/>
      <c r="G7" s="115"/>
      <c r="H7" s="115"/>
      <c r="L7" s="63"/>
      <c r="M7" s="63"/>
      <c r="N7" s="63"/>
      <c r="O7" s="63"/>
      <c r="P7" s="63"/>
      <c r="Q7" s="63"/>
      <c r="R7" s="63"/>
      <c r="S7" s="63"/>
    </row>
    <row r="8" spans="1:19" ht="20.100000000000001" customHeight="1">
      <c r="A8" s="64" t="s">
        <v>71</v>
      </c>
      <c r="B8" s="64"/>
      <c r="C8" s="64"/>
      <c r="D8" s="115" t="s">
        <v>60</v>
      </c>
      <c r="E8" s="115"/>
      <c r="F8" s="115"/>
      <c r="G8" s="115"/>
      <c r="H8" s="115"/>
      <c r="L8" s="63"/>
      <c r="M8" s="63"/>
      <c r="N8" s="63"/>
      <c r="O8" s="63"/>
      <c r="P8" s="63"/>
      <c r="Q8" s="63"/>
      <c r="R8" s="63"/>
      <c r="S8" s="63"/>
    </row>
    <row r="11" spans="1:19" ht="15" customHeight="1">
      <c r="A11" s="125" t="s">
        <v>72</v>
      </c>
      <c r="B11" s="126"/>
      <c r="C11" s="126"/>
      <c r="D11" s="126"/>
      <c r="E11" s="126"/>
      <c r="F11" s="126"/>
      <c r="G11" s="126"/>
      <c r="H11" s="126"/>
      <c r="I11" s="126"/>
    </row>
    <row r="12" spans="1:19" ht="15" customHeight="1">
      <c r="A12" s="117" t="s">
        <v>73</v>
      </c>
      <c r="B12" s="117" t="s">
        <v>74</v>
      </c>
      <c r="C12" s="117" t="s">
        <v>75</v>
      </c>
      <c r="D12" s="117" t="s">
        <v>76</v>
      </c>
      <c r="E12" s="117" t="s">
        <v>77</v>
      </c>
      <c r="F12" s="117" t="s">
        <v>78</v>
      </c>
      <c r="G12" s="124" t="s">
        <v>79</v>
      </c>
      <c r="H12" s="124"/>
      <c r="I12" s="122" t="s">
        <v>80</v>
      </c>
    </row>
    <row r="13" spans="1:19" s="65" customFormat="1" ht="75" customHeight="1">
      <c r="A13" s="117"/>
      <c r="B13" s="117"/>
      <c r="C13" s="117"/>
      <c r="D13" s="117"/>
      <c r="E13" s="117"/>
      <c r="F13" s="117"/>
      <c r="G13" s="40" t="s">
        <v>81</v>
      </c>
      <c r="H13" s="40" t="s">
        <v>82</v>
      </c>
      <c r="I13" s="123"/>
    </row>
    <row r="14" spans="1:19" ht="20.100000000000001" customHeight="1">
      <c r="A14" s="13" t="s">
        <v>83</v>
      </c>
      <c r="B14" s="1">
        <v>9540</v>
      </c>
      <c r="C14" s="1">
        <v>39</v>
      </c>
      <c r="D14" s="71">
        <v>620342.89</v>
      </c>
      <c r="E14" s="73">
        <v>9173</v>
      </c>
      <c r="F14" s="1"/>
      <c r="G14" s="25">
        <f>IF(B14=0,"",B14/E14)</f>
        <v>1.0400087212471383</v>
      </c>
      <c r="H14" s="25" t="e">
        <f>IF(B14=0,"",B14/F14)</f>
        <v>#DIV/0!</v>
      </c>
      <c r="I14" s="25"/>
    </row>
    <row r="15" spans="1:19" ht="20.100000000000001" customHeight="1">
      <c r="A15" s="13" t="s">
        <v>84</v>
      </c>
      <c r="B15" s="1">
        <v>15780</v>
      </c>
      <c r="C15" s="1">
        <v>76.260000000000005</v>
      </c>
      <c r="D15" s="71">
        <v>1170736.3799999999</v>
      </c>
      <c r="E15" s="73">
        <v>9173</v>
      </c>
      <c r="F15" s="1"/>
      <c r="G15" s="25">
        <f t="shared" ref="G15:G25" si="0">IF(B15=0,"",B15/E15)</f>
        <v>1.7202659980377193</v>
      </c>
      <c r="H15" s="25" t="e">
        <f t="shared" ref="H15:H25" si="1">IF(B15=0,"",B15/F15)</f>
        <v>#DIV/0!</v>
      </c>
      <c r="I15" s="25"/>
    </row>
    <row r="16" spans="1:19" ht="20.100000000000001" customHeight="1">
      <c r="A16" s="13" t="s">
        <v>85</v>
      </c>
      <c r="B16" s="1">
        <v>23280</v>
      </c>
      <c r="C16" s="1">
        <v>85.32</v>
      </c>
      <c r="D16" s="71">
        <v>1557608.77</v>
      </c>
      <c r="E16" s="73">
        <v>9173</v>
      </c>
      <c r="F16" s="1"/>
      <c r="G16" s="25">
        <f t="shared" si="0"/>
        <v>2.5378829172571677</v>
      </c>
      <c r="H16" s="25" t="e">
        <f t="shared" si="1"/>
        <v>#DIV/0!</v>
      </c>
      <c r="I16" s="25"/>
    </row>
    <row r="17" spans="1:9" ht="20.100000000000001" customHeight="1">
      <c r="A17" s="13" t="s">
        <v>86</v>
      </c>
      <c r="B17" s="1">
        <v>18180</v>
      </c>
      <c r="C17" s="1">
        <v>79.98</v>
      </c>
      <c r="D17" s="74">
        <v>1311206.29</v>
      </c>
      <c r="E17" s="73">
        <v>9173</v>
      </c>
      <c r="F17" s="1"/>
      <c r="G17" s="25">
        <f t="shared" si="0"/>
        <v>1.9819034121879429</v>
      </c>
      <c r="H17" s="25" t="e">
        <f t="shared" si="1"/>
        <v>#DIV/0!</v>
      </c>
      <c r="I17" s="25"/>
    </row>
    <row r="18" spans="1:9" ht="20.100000000000001" customHeight="1">
      <c r="A18" s="13" t="s">
        <v>87</v>
      </c>
      <c r="B18" s="1">
        <v>18960</v>
      </c>
      <c r="C18" s="1">
        <v>76.44</v>
      </c>
      <c r="D18" s="74">
        <v>1330333.3999999999</v>
      </c>
      <c r="E18" s="73">
        <v>9173</v>
      </c>
      <c r="F18" s="1"/>
      <c r="G18" s="25">
        <f t="shared" si="0"/>
        <v>2.0669355717867655</v>
      </c>
      <c r="H18" s="25" t="e">
        <f t="shared" si="1"/>
        <v>#DIV/0!</v>
      </c>
      <c r="I18" s="25"/>
    </row>
    <row r="19" spans="1:9" ht="20.100000000000001" customHeight="1">
      <c r="A19" s="13" t="s">
        <v>88</v>
      </c>
      <c r="B19" s="1">
        <v>19500</v>
      </c>
      <c r="C19" s="1">
        <v>72.78</v>
      </c>
      <c r="D19" s="74">
        <v>1331392.6299999999</v>
      </c>
      <c r="E19" s="73">
        <v>9173</v>
      </c>
      <c r="F19" s="1"/>
      <c r="G19" s="25">
        <f>IF(D18=0,"",D18/E19)</f>
        <v>145.02707947236453</v>
      </c>
      <c r="H19" s="25" t="e">
        <f>IF(D18=0,"",D18/F19)</f>
        <v>#DIV/0!</v>
      </c>
      <c r="I19" s="25"/>
    </row>
    <row r="20" spans="1:9" ht="20.100000000000001" customHeight="1">
      <c r="A20" s="13" t="s">
        <v>89</v>
      </c>
      <c r="B20" s="1">
        <v>7440</v>
      </c>
      <c r="C20" s="1">
        <v>33.299999999999997</v>
      </c>
      <c r="D20" s="29">
        <v>562705.12</v>
      </c>
      <c r="E20" s="73">
        <v>9173</v>
      </c>
      <c r="F20" s="1"/>
      <c r="G20" s="25">
        <f t="shared" si="0"/>
        <v>0.8110759838656928</v>
      </c>
      <c r="H20" s="25" t="e">
        <f t="shared" si="1"/>
        <v>#DIV/0!</v>
      </c>
      <c r="I20" s="25"/>
    </row>
    <row r="21" spans="1:9" ht="20.100000000000001" customHeight="1">
      <c r="A21" s="13" t="s">
        <v>90</v>
      </c>
      <c r="B21" s="1">
        <v>19320</v>
      </c>
      <c r="C21" s="1">
        <v>67.739999999999995</v>
      </c>
      <c r="D21" s="29">
        <v>1363135.55</v>
      </c>
      <c r="E21" s="73">
        <v>9173</v>
      </c>
      <c r="F21" s="1"/>
      <c r="G21" s="25">
        <f t="shared" si="0"/>
        <v>2.1061811839092992</v>
      </c>
      <c r="H21" s="25" t="e">
        <f t="shared" si="1"/>
        <v>#DIV/0!</v>
      </c>
      <c r="I21" s="25"/>
    </row>
    <row r="22" spans="1:9" ht="20.100000000000001" customHeight="1">
      <c r="A22" s="13" t="s">
        <v>91</v>
      </c>
      <c r="B22" s="1">
        <v>18540</v>
      </c>
      <c r="C22" s="1">
        <v>72.36</v>
      </c>
      <c r="D22" s="29">
        <v>1357086.8</v>
      </c>
      <c r="E22" s="73">
        <v>9173</v>
      </c>
      <c r="F22" s="1"/>
      <c r="G22" s="25">
        <f t="shared" si="0"/>
        <v>2.0211490243104766</v>
      </c>
      <c r="H22" s="25" t="e">
        <f t="shared" si="1"/>
        <v>#DIV/0!</v>
      </c>
      <c r="I22" s="25"/>
    </row>
    <row r="23" spans="1:9" ht="20.100000000000001" customHeight="1">
      <c r="A23" s="13" t="s">
        <v>92</v>
      </c>
      <c r="B23" s="1">
        <v>18720</v>
      </c>
      <c r="C23" s="1">
        <v>68.52</v>
      </c>
      <c r="D23" s="29">
        <v>1283420.3600000001</v>
      </c>
      <c r="E23" s="73">
        <v>9173</v>
      </c>
      <c r="F23" s="1"/>
      <c r="G23" s="25">
        <f t="shared" si="0"/>
        <v>2.0407718303717433</v>
      </c>
      <c r="H23" s="25" t="e">
        <f t="shared" si="1"/>
        <v>#DIV/0!</v>
      </c>
      <c r="I23" s="25"/>
    </row>
    <row r="24" spans="1:9" ht="20.100000000000001" customHeight="1">
      <c r="A24" s="13" t="s">
        <v>93</v>
      </c>
      <c r="B24" s="1">
        <v>21720</v>
      </c>
      <c r="C24" s="1">
        <v>73.92</v>
      </c>
      <c r="D24" s="29">
        <v>1412778.2</v>
      </c>
      <c r="E24" s="73">
        <v>9173</v>
      </c>
      <c r="F24" s="1"/>
      <c r="G24" s="25">
        <f t="shared" si="0"/>
        <v>2.3678185980595226</v>
      </c>
      <c r="H24" s="25" t="e">
        <f t="shared" si="1"/>
        <v>#DIV/0!</v>
      </c>
      <c r="I24" s="25"/>
    </row>
    <row r="25" spans="1:9" ht="20.100000000000001" customHeight="1">
      <c r="A25" s="13" t="s">
        <v>94</v>
      </c>
      <c r="B25" s="1">
        <v>10740</v>
      </c>
      <c r="C25" s="1">
        <v>54.24</v>
      </c>
      <c r="D25" s="29">
        <v>807500.33</v>
      </c>
      <c r="E25" s="73">
        <v>9173</v>
      </c>
      <c r="F25" s="1"/>
      <c r="G25" s="25">
        <f t="shared" si="0"/>
        <v>1.1708274283222502</v>
      </c>
      <c r="H25" s="25" t="e">
        <f t="shared" si="1"/>
        <v>#DIV/0!</v>
      </c>
      <c r="I25" s="25"/>
    </row>
    <row r="26" spans="1:9" s="65" customFormat="1">
      <c r="A26" s="40" t="s">
        <v>95</v>
      </c>
      <c r="B26" s="26">
        <f>IF(SUM(B14:B25)=0,"",SUM(B14:B25))</f>
        <v>201720</v>
      </c>
      <c r="C26" s="17">
        <f>IF(MAX(C14:C25)=0,"",MAX(C14:C25))</f>
        <v>85.32</v>
      </c>
      <c r="D26" s="30">
        <f t="shared" ref="D26" si="2">IF(SUM(D14:D25)=0,"",SUM(D14:D25))</f>
        <v>14108246.720000001</v>
      </c>
      <c r="E26" s="18" t="s">
        <v>96</v>
      </c>
      <c r="F26" s="18" t="s">
        <v>96</v>
      </c>
      <c r="G26" s="33" t="s">
        <v>96</v>
      </c>
      <c r="H26" s="33" t="s">
        <v>96</v>
      </c>
      <c r="I26" s="33"/>
    </row>
    <row r="27" spans="1:9" s="65" customFormat="1">
      <c r="A27" s="40" t="s">
        <v>97</v>
      </c>
      <c r="B27" s="26">
        <f>IF(SUM(B14:B25)=0,"",AVERAGE(B14:B25))</f>
        <v>16810</v>
      </c>
      <c r="C27" s="17">
        <f t="shared" ref="C27:H27" si="3">IF(SUM(C14:C25)=0,"",AVERAGE(C14:C25))</f>
        <v>66.654999999999987</v>
      </c>
      <c r="D27" s="30">
        <f t="shared" si="3"/>
        <v>1175687.2266666668</v>
      </c>
      <c r="E27" s="17">
        <f t="shared" si="3"/>
        <v>9173</v>
      </c>
      <c r="F27" s="17" t="str">
        <f t="shared" si="3"/>
        <v/>
      </c>
      <c r="G27" s="34">
        <f t="shared" si="3"/>
        <v>13.740991678476687</v>
      </c>
      <c r="H27" s="34" t="e">
        <f t="shared" si="3"/>
        <v>#DIV/0!</v>
      </c>
      <c r="I27" s="34"/>
    </row>
    <row r="30" spans="1:9" ht="18.75">
      <c r="A30" s="114" t="s">
        <v>98</v>
      </c>
      <c r="B30" s="114"/>
      <c r="C30" s="114"/>
      <c r="D30" s="114"/>
      <c r="E30" s="114"/>
      <c r="F30" s="114"/>
      <c r="G30" s="114"/>
      <c r="H30" s="114"/>
    </row>
  </sheetData>
  <sheetProtection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30"/>
  <sheetViews>
    <sheetView topLeftCell="A16" zoomScaleNormal="100" workbookViewId="0">
      <selection activeCell="D25" sqref="D25"/>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14" t="s">
        <v>65</v>
      </c>
      <c r="B1" s="114"/>
      <c r="C1" s="114"/>
      <c r="D1" s="114"/>
      <c r="E1" s="114"/>
      <c r="F1" s="114"/>
      <c r="G1" s="114"/>
      <c r="H1" s="114"/>
    </row>
    <row r="2" spans="1:19">
      <c r="A2" s="62"/>
      <c r="B2" s="62"/>
      <c r="C2" s="62"/>
      <c r="D2" s="62"/>
      <c r="E2" s="62"/>
      <c r="F2" s="62"/>
      <c r="G2" s="62"/>
      <c r="H2" s="62"/>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9"/>
      <c r="E4" s="119"/>
      <c r="F4" s="119"/>
      <c r="G4" s="119"/>
      <c r="H4" s="119"/>
    </row>
    <row r="5" spans="1:19" ht="20.100000000000001" customHeight="1">
      <c r="A5" s="116" t="s">
        <v>68</v>
      </c>
      <c r="B5" s="116"/>
      <c r="C5" s="116"/>
      <c r="D5" s="115"/>
      <c r="E5" s="115"/>
      <c r="F5" s="115"/>
      <c r="G5" s="115"/>
      <c r="H5" s="115"/>
      <c r="L5" s="63"/>
      <c r="M5" s="63"/>
      <c r="N5" s="63"/>
      <c r="O5" s="63"/>
      <c r="P5" s="63"/>
      <c r="Q5" s="63"/>
      <c r="R5" s="63"/>
      <c r="S5" s="63"/>
    </row>
    <row r="6" spans="1:19" ht="20.100000000000001" customHeight="1">
      <c r="A6" s="64" t="s">
        <v>69</v>
      </c>
      <c r="B6" s="64"/>
      <c r="C6" s="64"/>
      <c r="D6" s="115">
        <v>2023</v>
      </c>
      <c r="E6" s="115"/>
      <c r="F6" s="115"/>
      <c r="G6" s="115"/>
      <c r="H6" s="115"/>
      <c r="L6" s="63"/>
      <c r="M6" s="63"/>
      <c r="N6" s="63"/>
      <c r="O6" s="63"/>
      <c r="P6" s="63"/>
      <c r="Q6" s="63"/>
      <c r="R6" s="63"/>
      <c r="S6" s="63"/>
    </row>
    <row r="7" spans="1:19" ht="20.100000000000001" customHeight="1">
      <c r="A7" s="64" t="s">
        <v>70</v>
      </c>
      <c r="B7" s="64"/>
      <c r="C7" s="64"/>
      <c r="D7" s="127">
        <f>'363302'!D7</f>
        <v>45272</v>
      </c>
      <c r="E7" s="115"/>
      <c r="F7" s="115"/>
      <c r="G7" s="115"/>
      <c r="H7" s="115"/>
      <c r="L7" s="63"/>
      <c r="M7" s="63"/>
      <c r="N7" s="63"/>
      <c r="O7" s="63"/>
      <c r="P7" s="63"/>
      <c r="Q7" s="63"/>
      <c r="R7" s="63"/>
      <c r="S7" s="63"/>
    </row>
    <row r="8" spans="1:19" ht="20.100000000000001" customHeight="1">
      <c r="A8" s="64" t="s">
        <v>71</v>
      </c>
      <c r="B8" s="64"/>
      <c r="C8" s="64"/>
      <c r="D8" s="115" t="s">
        <v>60</v>
      </c>
      <c r="E8" s="115"/>
      <c r="F8" s="115"/>
      <c r="G8" s="115"/>
      <c r="H8" s="115"/>
      <c r="L8" s="63"/>
      <c r="M8" s="63"/>
      <c r="N8" s="63"/>
      <c r="O8" s="63"/>
      <c r="P8" s="63"/>
      <c r="Q8" s="63"/>
      <c r="R8" s="63"/>
      <c r="S8" s="63"/>
    </row>
    <row r="11" spans="1:19" ht="15" customHeight="1">
      <c r="A11" s="125" t="s">
        <v>72</v>
      </c>
      <c r="B11" s="126"/>
      <c r="C11" s="126"/>
      <c r="D11" s="126"/>
      <c r="E11" s="126"/>
      <c r="F11" s="126"/>
      <c r="G11" s="126"/>
      <c r="H11" s="126"/>
      <c r="I11" s="126"/>
    </row>
    <row r="12" spans="1:19" ht="15" customHeight="1">
      <c r="A12" s="117" t="s">
        <v>73</v>
      </c>
      <c r="B12" s="117" t="s">
        <v>74</v>
      </c>
      <c r="C12" s="117" t="s">
        <v>75</v>
      </c>
      <c r="D12" s="117" t="s">
        <v>76</v>
      </c>
      <c r="E12" s="117" t="s">
        <v>77</v>
      </c>
      <c r="F12" s="117" t="s">
        <v>78</v>
      </c>
      <c r="G12" s="124" t="s">
        <v>79</v>
      </c>
      <c r="H12" s="124"/>
      <c r="I12" s="122" t="s">
        <v>80</v>
      </c>
    </row>
    <row r="13" spans="1:19" s="65" customFormat="1" ht="75" customHeight="1">
      <c r="A13" s="117"/>
      <c r="B13" s="117"/>
      <c r="C13" s="117"/>
      <c r="D13" s="117"/>
      <c r="E13" s="117"/>
      <c r="F13" s="117"/>
      <c r="G13" s="40" t="s">
        <v>81</v>
      </c>
      <c r="H13" s="40" t="s">
        <v>82</v>
      </c>
      <c r="I13" s="123"/>
    </row>
    <row r="14" spans="1:19" ht="20.100000000000001" customHeight="1">
      <c r="A14" s="13" t="s">
        <v>83</v>
      </c>
      <c r="B14" s="72">
        <v>25781</v>
      </c>
      <c r="C14" s="1">
        <v>48.301000000000002</v>
      </c>
      <c r="D14" s="71">
        <v>1343247.86</v>
      </c>
      <c r="E14" s="73">
        <v>9173</v>
      </c>
      <c r="F14" s="1"/>
      <c r="G14" s="25">
        <f>IF(B14=0,"",B14/E14)</f>
        <v>2.8105309059195465</v>
      </c>
      <c r="H14" s="25" t="e">
        <f>IF(B14=0,"",B14/F14)</f>
        <v>#DIV/0!</v>
      </c>
      <c r="I14" s="25"/>
    </row>
    <row r="15" spans="1:19" ht="20.100000000000001" customHeight="1">
      <c r="A15" s="13" t="s">
        <v>84</v>
      </c>
      <c r="B15" s="72">
        <v>25498</v>
      </c>
      <c r="C15" s="1">
        <v>49.978000000000002</v>
      </c>
      <c r="D15" s="71">
        <v>1435689.94</v>
      </c>
      <c r="E15" s="73">
        <v>9173</v>
      </c>
      <c r="F15" s="1"/>
      <c r="G15" s="25">
        <f t="shared" ref="G15:G25" si="0">IF(B15=0,"",B15/E15)</f>
        <v>2.7796794941676661</v>
      </c>
      <c r="H15" s="25" t="e">
        <f t="shared" ref="H15:H25" si="1">IF(B15=0,"",B15/F15)</f>
        <v>#DIV/0!</v>
      </c>
      <c r="I15" s="25"/>
    </row>
    <row r="16" spans="1:19" ht="20.100000000000001" customHeight="1">
      <c r="A16" s="13" t="s">
        <v>85</v>
      </c>
      <c r="B16" s="72">
        <v>26956</v>
      </c>
      <c r="C16" s="1">
        <v>49.978000000000002</v>
      </c>
      <c r="D16" s="71">
        <v>1499950.4</v>
      </c>
      <c r="E16" s="73">
        <v>9173</v>
      </c>
      <c r="F16" s="1"/>
      <c r="G16" s="25">
        <f t="shared" si="0"/>
        <v>2.9386242232639268</v>
      </c>
      <c r="H16" s="25" t="e">
        <f t="shared" si="1"/>
        <v>#DIV/0!</v>
      </c>
      <c r="I16" s="25"/>
    </row>
    <row r="17" spans="1:9" ht="20.100000000000001" customHeight="1">
      <c r="A17" s="13" t="s">
        <v>86</v>
      </c>
      <c r="B17" s="72">
        <v>25648</v>
      </c>
      <c r="C17" s="1">
        <v>54.445999999999998</v>
      </c>
      <c r="D17" s="74">
        <v>1483142.26</v>
      </c>
      <c r="E17" s="73">
        <v>9173</v>
      </c>
      <c r="F17" s="1"/>
      <c r="G17" s="25">
        <f t="shared" si="0"/>
        <v>2.796031832552055</v>
      </c>
      <c r="H17" s="25" t="e">
        <f t="shared" si="1"/>
        <v>#DIV/0!</v>
      </c>
      <c r="I17" s="25"/>
    </row>
    <row r="18" spans="1:9" ht="20.100000000000001" customHeight="1">
      <c r="A18" s="13" t="s">
        <v>87</v>
      </c>
      <c r="B18" s="72">
        <v>22574</v>
      </c>
      <c r="C18" s="1">
        <v>50.845999999999997</v>
      </c>
      <c r="D18" s="74">
        <v>1330493.43</v>
      </c>
      <c r="E18" s="73">
        <v>9173</v>
      </c>
      <c r="F18" s="1"/>
      <c r="G18" s="25">
        <f t="shared" si="0"/>
        <v>2.4609179112613102</v>
      </c>
      <c r="H18" s="25" t="e">
        <f t="shared" si="1"/>
        <v>#DIV/0!</v>
      </c>
      <c r="I18" s="25"/>
    </row>
    <row r="19" spans="1:9" ht="20.100000000000001" customHeight="1">
      <c r="A19" s="13" t="s">
        <v>88</v>
      </c>
      <c r="B19" s="72">
        <v>24129</v>
      </c>
      <c r="C19" s="1">
        <v>44.838000000000001</v>
      </c>
      <c r="D19" s="74">
        <v>1362107.66</v>
      </c>
      <c r="E19" s="73">
        <v>9173</v>
      </c>
      <c r="F19" s="1"/>
      <c r="G19" s="25">
        <f t="shared" si="0"/>
        <v>2.6304371525128092</v>
      </c>
      <c r="H19" s="25" t="e">
        <f t="shared" si="1"/>
        <v>#DIV/0!</v>
      </c>
      <c r="I19" s="25"/>
    </row>
    <row r="20" spans="1:9" ht="20.100000000000001" customHeight="1">
      <c r="A20" s="13" t="s">
        <v>89</v>
      </c>
      <c r="B20" s="72">
        <v>22447</v>
      </c>
      <c r="C20" s="1">
        <v>44.838000000000001</v>
      </c>
      <c r="D20" s="29">
        <v>1332139.52</v>
      </c>
      <c r="E20" s="73">
        <v>9173</v>
      </c>
      <c r="F20" s="1"/>
      <c r="G20" s="25">
        <f t="shared" si="0"/>
        <v>2.4470729314291946</v>
      </c>
      <c r="H20" s="25" t="e">
        <f t="shared" si="1"/>
        <v>#DIV/0!</v>
      </c>
      <c r="I20" s="25"/>
    </row>
    <row r="21" spans="1:9" ht="20.100000000000001" customHeight="1">
      <c r="A21" s="13" t="s">
        <v>90</v>
      </c>
      <c r="B21" s="1">
        <v>25701</v>
      </c>
      <c r="C21" s="1">
        <v>51.634</v>
      </c>
      <c r="D21" s="29">
        <v>1556916.27</v>
      </c>
      <c r="E21" s="73">
        <v>9173</v>
      </c>
      <c r="F21" s="1"/>
      <c r="G21" s="25">
        <f t="shared" si="0"/>
        <v>2.8018096587812056</v>
      </c>
      <c r="H21" s="25" t="e">
        <f t="shared" si="1"/>
        <v>#DIV/0!</v>
      </c>
      <c r="I21" s="25"/>
    </row>
    <row r="22" spans="1:9" ht="20.100000000000001" customHeight="1">
      <c r="A22" s="13" t="s">
        <v>91</v>
      </c>
      <c r="B22" s="1">
        <v>23695</v>
      </c>
      <c r="C22" s="1">
        <v>51.634</v>
      </c>
      <c r="D22" s="29">
        <v>1462311.67</v>
      </c>
      <c r="E22" s="73">
        <v>9173</v>
      </c>
      <c r="F22" s="1"/>
      <c r="G22" s="25">
        <f t="shared" si="0"/>
        <v>2.5831243867873104</v>
      </c>
      <c r="H22" s="25" t="e">
        <f t="shared" si="1"/>
        <v>#DIV/0!</v>
      </c>
      <c r="I22" s="25"/>
    </row>
    <row r="23" spans="1:9" ht="20.100000000000001" customHeight="1">
      <c r="A23" s="13" t="s">
        <v>92</v>
      </c>
      <c r="B23" s="1">
        <v>25681</v>
      </c>
      <c r="C23" s="1">
        <v>52.02</v>
      </c>
      <c r="D23" s="29">
        <v>1492856</v>
      </c>
      <c r="E23" s="73">
        <v>9173</v>
      </c>
      <c r="F23" s="1"/>
      <c r="G23" s="25">
        <f t="shared" si="0"/>
        <v>2.7996293469966207</v>
      </c>
      <c r="H23" s="25" t="e">
        <f t="shared" si="1"/>
        <v>#DIV/0!</v>
      </c>
      <c r="I23" s="25"/>
    </row>
    <row r="24" spans="1:9" ht="20.100000000000001" customHeight="1">
      <c r="A24" s="13" t="s">
        <v>93</v>
      </c>
      <c r="B24" s="1">
        <v>28261</v>
      </c>
      <c r="C24" s="1">
        <v>52.02</v>
      </c>
      <c r="D24" s="29">
        <v>1562420</v>
      </c>
      <c r="E24" s="73">
        <v>9173</v>
      </c>
      <c r="F24" s="1"/>
      <c r="G24" s="25">
        <f t="shared" si="0"/>
        <v>3.0808895672081107</v>
      </c>
      <c r="H24" s="25" t="e">
        <f t="shared" si="1"/>
        <v>#DIV/0!</v>
      </c>
      <c r="I24" s="25"/>
    </row>
    <row r="25" spans="1:9" ht="20.100000000000001" customHeight="1">
      <c r="A25" s="13" t="s">
        <v>94</v>
      </c>
      <c r="B25" s="1">
        <v>23564</v>
      </c>
      <c r="C25" s="1">
        <v>52.02</v>
      </c>
      <c r="D25" s="29">
        <v>1356365.41</v>
      </c>
      <c r="E25" s="73">
        <v>9173</v>
      </c>
      <c r="F25" s="1"/>
      <c r="G25" s="25">
        <f t="shared" si="0"/>
        <v>2.5688433445982777</v>
      </c>
      <c r="H25" s="25" t="e">
        <f t="shared" si="1"/>
        <v>#DIV/0!</v>
      </c>
      <c r="I25" s="25"/>
    </row>
    <row r="26" spans="1:9" s="65" customFormat="1">
      <c r="A26" s="40" t="s">
        <v>95</v>
      </c>
      <c r="B26" s="26">
        <f>IF(SUM(B14:B25)=0,"",SUM(B14:B25))</f>
        <v>299935</v>
      </c>
      <c r="C26" s="17">
        <f>IF(MAX(C14:C25)=0,"",MAX(C14:C25))</f>
        <v>54.445999999999998</v>
      </c>
      <c r="D26" s="30">
        <f t="shared" ref="D26" si="2">IF(SUM(D14:D25)=0,"",SUM(D14:D25))</f>
        <v>17217640.419999998</v>
      </c>
      <c r="E26" s="18" t="s">
        <v>96</v>
      </c>
      <c r="F26" s="18" t="s">
        <v>96</v>
      </c>
      <c r="G26" s="33" t="s">
        <v>96</v>
      </c>
      <c r="H26" s="33" t="s">
        <v>96</v>
      </c>
      <c r="I26" s="33"/>
    </row>
    <row r="27" spans="1:9" s="65" customFormat="1">
      <c r="A27" s="40" t="s">
        <v>97</v>
      </c>
      <c r="B27" s="26">
        <f>IF(SUM(B14:B25)=0,"",AVERAGE(B14:B25))</f>
        <v>24994.583333333332</v>
      </c>
      <c r="C27" s="17">
        <f t="shared" ref="C27:H27" si="3">IF(SUM(C14:C25)=0,"",AVERAGE(C14:C25))</f>
        <v>50.21275</v>
      </c>
      <c r="D27" s="30">
        <f t="shared" si="3"/>
        <v>1434803.3683333332</v>
      </c>
      <c r="E27" s="17">
        <f t="shared" si="3"/>
        <v>9173</v>
      </c>
      <c r="F27" s="17" t="str">
        <f t="shared" si="3"/>
        <v/>
      </c>
      <c r="G27" s="34">
        <f t="shared" si="3"/>
        <v>2.7247992296231693</v>
      </c>
      <c r="H27" s="34" t="e">
        <f t="shared" si="3"/>
        <v>#DIV/0!</v>
      </c>
      <c r="I27" s="34"/>
    </row>
    <row r="30" spans="1:9" ht="18.75">
      <c r="A30" s="114" t="s">
        <v>98</v>
      </c>
      <c r="B30" s="114"/>
      <c r="C30" s="114"/>
      <c r="D30" s="114"/>
      <c r="E30" s="114"/>
      <c r="F30" s="114"/>
      <c r="G30" s="114"/>
      <c r="H30" s="114"/>
    </row>
  </sheetData>
  <sheetProtection selectLockedCells="1"/>
  <mergeCells count="20">
    <mergeCell ref="I12:I13"/>
    <mergeCell ref="A11:I11"/>
    <mergeCell ref="A1:H1"/>
    <mergeCell ref="A5:C5"/>
    <mergeCell ref="D5:H5"/>
    <mergeCell ref="A3:C3"/>
    <mergeCell ref="D3:H3"/>
    <mergeCell ref="A4:C4"/>
    <mergeCell ref="D6:H6"/>
    <mergeCell ref="D7:H7"/>
    <mergeCell ref="D8:H8"/>
    <mergeCell ref="D4:H4"/>
    <mergeCell ref="F12:F13"/>
    <mergeCell ref="A30:H30"/>
    <mergeCell ref="A12:A13"/>
    <mergeCell ref="B12:B13"/>
    <mergeCell ref="C12:C13"/>
    <mergeCell ref="D12:D13"/>
    <mergeCell ref="E12:E13"/>
    <mergeCell ref="G12:H12"/>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30"/>
  <sheetViews>
    <sheetView topLeftCell="A16" zoomScaleNormal="100" workbookViewId="0">
      <selection activeCell="D25" sqref="D25"/>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14" t="s">
        <v>65</v>
      </c>
      <c r="B1" s="114"/>
      <c r="C1" s="114"/>
      <c r="D1" s="114"/>
      <c r="E1" s="114"/>
      <c r="F1" s="114"/>
      <c r="G1" s="114"/>
      <c r="H1" s="114"/>
    </row>
    <row r="2" spans="1:19">
      <c r="A2" s="62"/>
      <c r="B2" s="62"/>
      <c r="C2" s="62"/>
      <c r="D2" s="62"/>
      <c r="E2" s="62"/>
      <c r="F2" s="62"/>
      <c r="G2" s="62"/>
      <c r="H2" s="62"/>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9"/>
      <c r="E4" s="119"/>
      <c r="F4" s="119"/>
      <c r="G4" s="119"/>
      <c r="H4" s="119"/>
    </row>
    <row r="5" spans="1:19" ht="20.100000000000001" customHeight="1">
      <c r="A5" s="116" t="s">
        <v>68</v>
      </c>
      <c r="B5" s="116"/>
      <c r="C5" s="116"/>
      <c r="D5" s="115"/>
      <c r="E5" s="115"/>
      <c r="F5" s="115"/>
      <c r="G5" s="115"/>
      <c r="H5" s="115"/>
      <c r="L5" s="63"/>
      <c r="M5" s="63"/>
      <c r="N5" s="63"/>
      <c r="O5" s="63"/>
      <c r="P5" s="63"/>
      <c r="Q5" s="63"/>
      <c r="R5" s="63"/>
      <c r="S5" s="63"/>
    </row>
    <row r="6" spans="1:19" ht="20.100000000000001" customHeight="1">
      <c r="A6" s="64" t="s">
        <v>69</v>
      </c>
      <c r="B6" s="64"/>
      <c r="C6" s="64"/>
      <c r="D6" s="115">
        <v>2023</v>
      </c>
      <c r="E6" s="115"/>
      <c r="F6" s="115"/>
      <c r="G6" s="115"/>
      <c r="H6" s="115"/>
      <c r="L6" s="63"/>
      <c r="M6" s="63"/>
      <c r="N6" s="63"/>
      <c r="O6" s="63"/>
      <c r="P6" s="63"/>
      <c r="Q6" s="63"/>
      <c r="R6" s="63"/>
      <c r="S6" s="63"/>
    </row>
    <row r="7" spans="1:19" ht="20.100000000000001" customHeight="1">
      <c r="A7" s="64" t="s">
        <v>70</v>
      </c>
      <c r="B7" s="64"/>
      <c r="C7" s="64"/>
      <c r="D7" s="127">
        <f>'363302'!D7</f>
        <v>45272</v>
      </c>
      <c r="E7" s="115"/>
      <c r="F7" s="115"/>
      <c r="G7" s="115"/>
      <c r="H7" s="115"/>
      <c r="L7" s="63"/>
      <c r="M7" s="63"/>
      <c r="N7" s="63"/>
      <c r="O7" s="63"/>
      <c r="P7" s="63"/>
      <c r="Q7" s="63"/>
      <c r="R7" s="63"/>
      <c r="S7" s="63"/>
    </row>
    <row r="8" spans="1:19" ht="20.100000000000001" customHeight="1">
      <c r="A8" s="64" t="s">
        <v>71</v>
      </c>
      <c r="B8" s="64"/>
      <c r="C8" s="64"/>
      <c r="D8" s="115" t="s">
        <v>60</v>
      </c>
      <c r="E8" s="115"/>
      <c r="F8" s="115"/>
      <c r="G8" s="115"/>
      <c r="H8" s="115"/>
      <c r="L8" s="63"/>
      <c r="M8" s="63"/>
      <c r="N8" s="63"/>
      <c r="O8" s="63"/>
      <c r="P8" s="63"/>
      <c r="Q8" s="63"/>
      <c r="R8" s="63"/>
      <c r="S8" s="63"/>
    </row>
    <row r="11" spans="1:19" ht="15" customHeight="1">
      <c r="A11" s="125" t="s">
        <v>72</v>
      </c>
      <c r="B11" s="126"/>
      <c r="C11" s="126"/>
      <c r="D11" s="126"/>
      <c r="E11" s="126"/>
      <c r="F11" s="126"/>
      <c r="G11" s="126"/>
      <c r="H11" s="126"/>
      <c r="I11" s="126"/>
    </row>
    <row r="12" spans="1:19" ht="15" customHeight="1">
      <c r="A12" s="117" t="s">
        <v>73</v>
      </c>
      <c r="B12" s="117" t="s">
        <v>74</v>
      </c>
      <c r="C12" s="117" t="s">
        <v>75</v>
      </c>
      <c r="D12" s="117" t="s">
        <v>76</v>
      </c>
      <c r="E12" s="117" t="s">
        <v>77</v>
      </c>
      <c r="F12" s="117" t="s">
        <v>78</v>
      </c>
      <c r="G12" s="124" t="s">
        <v>79</v>
      </c>
      <c r="H12" s="124"/>
      <c r="I12" s="122" t="s">
        <v>80</v>
      </c>
    </row>
    <row r="13" spans="1:19" s="65" customFormat="1" ht="75" customHeight="1">
      <c r="A13" s="117"/>
      <c r="B13" s="117"/>
      <c r="C13" s="117"/>
      <c r="D13" s="117"/>
      <c r="E13" s="117"/>
      <c r="F13" s="117"/>
      <c r="G13" s="40" t="s">
        <v>81</v>
      </c>
      <c r="H13" s="40" t="s">
        <v>82</v>
      </c>
      <c r="I13" s="123"/>
    </row>
    <row r="14" spans="1:19" ht="20.100000000000001" customHeight="1">
      <c r="A14" s="13" t="s">
        <v>83</v>
      </c>
      <c r="B14" s="1">
        <v>252</v>
      </c>
      <c r="C14" s="1">
        <v>0</v>
      </c>
      <c r="D14" s="71">
        <v>16916</v>
      </c>
      <c r="E14" s="73">
        <v>9173</v>
      </c>
      <c r="F14" s="1"/>
      <c r="G14" s="25">
        <f>IF(B14=0,"",B14/E14)</f>
        <v>2.7471928485773466E-2</v>
      </c>
      <c r="H14" s="25" t="e">
        <f>IF(B14=0,"",B14/F14)</f>
        <v>#DIV/0!</v>
      </c>
      <c r="I14" s="25"/>
    </row>
    <row r="15" spans="1:19" ht="20.100000000000001" customHeight="1">
      <c r="A15" s="13" t="s">
        <v>84</v>
      </c>
      <c r="B15" s="1">
        <v>237</v>
      </c>
      <c r="C15" s="1">
        <v>0</v>
      </c>
      <c r="D15" s="71">
        <v>17881</v>
      </c>
      <c r="E15" s="73">
        <v>9173</v>
      </c>
      <c r="F15" s="1"/>
      <c r="G15" s="25">
        <f t="shared" ref="G15:G25" si="0">IF(B15=0,"",B15/E15)</f>
        <v>2.5836694647334568E-2</v>
      </c>
      <c r="H15" s="25" t="e">
        <f t="shared" ref="H15:H25" si="1">IF(B15=0,"",B15/F15)</f>
        <v>#DIV/0!</v>
      </c>
      <c r="I15" s="25"/>
    </row>
    <row r="16" spans="1:19" ht="20.100000000000001" customHeight="1">
      <c r="A16" s="13" t="s">
        <v>85</v>
      </c>
      <c r="B16" s="1">
        <v>251</v>
      </c>
      <c r="C16" s="1">
        <v>0</v>
      </c>
      <c r="D16" s="71">
        <v>18937</v>
      </c>
      <c r="E16" s="73">
        <v>9173</v>
      </c>
      <c r="F16" s="1"/>
      <c r="G16" s="25">
        <f t="shared" si="0"/>
        <v>2.7362912896544207E-2</v>
      </c>
      <c r="H16" s="25" t="e">
        <f t="shared" si="1"/>
        <v>#DIV/0!</v>
      </c>
      <c r="I16" s="25"/>
    </row>
    <row r="17" spans="1:9" ht="20.100000000000001" customHeight="1">
      <c r="A17" s="13" t="s">
        <v>86</v>
      </c>
      <c r="B17" s="1">
        <v>245</v>
      </c>
      <c r="C17" s="1">
        <v>0</v>
      </c>
      <c r="D17" s="74">
        <v>18586</v>
      </c>
      <c r="E17" s="73">
        <v>9173</v>
      </c>
      <c r="F17" s="1"/>
      <c r="G17" s="25">
        <f t="shared" si="0"/>
        <v>2.6708819361168649E-2</v>
      </c>
      <c r="H17" s="25" t="e">
        <f t="shared" si="1"/>
        <v>#DIV/0!</v>
      </c>
      <c r="I17" s="25"/>
    </row>
    <row r="18" spans="1:9" ht="20.100000000000001" customHeight="1">
      <c r="A18" s="13" t="s">
        <v>87</v>
      </c>
      <c r="B18" s="1">
        <v>244</v>
      </c>
      <c r="C18" s="1">
        <v>0</v>
      </c>
      <c r="D18" s="74">
        <v>18669</v>
      </c>
      <c r="E18" s="73">
        <v>9173</v>
      </c>
      <c r="F18" s="1"/>
      <c r="G18" s="25">
        <f t="shared" si="0"/>
        <v>2.6599803771939386E-2</v>
      </c>
      <c r="H18" s="25" t="e">
        <f t="shared" si="1"/>
        <v>#DIV/0!</v>
      </c>
      <c r="I18" s="25"/>
    </row>
    <row r="19" spans="1:9" ht="20.100000000000001" customHeight="1">
      <c r="A19" s="13" t="s">
        <v>88</v>
      </c>
      <c r="B19" s="1">
        <v>241</v>
      </c>
      <c r="C19" s="1">
        <v>0</v>
      </c>
      <c r="D19" s="74">
        <v>18440</v>
      </c>
      <c r="E19" s="73">
        <v>9173</v>
      </c>
      <c r="F19" s="1"/>
      <c r="G19" s="25">
        <f t="shared" si="0"/>
        <v>2.6272757004251607E-2</v>
      </c>
      <c r="H19" s="25" t="e">
        <f t="shared" si="1"/>
        <v>#DIV/0!</v>
      </c>
      <c r="I19" s="25"/>
    </row>
    <row r="20" spans="1:9" ht="20.100000000000001" customHeight="1">
      <c r="A20" s="13" t="s">
        <v>89</v>
      </c>
      <c r="B20" s="1">
        <v>231</v>
      </c>
      <c r="C20" s="1">
        <v>0</v>
      </c>
      <c r="D20" s="74">
        <v>18121</v>
      </c>
      <c r="E20" s="73">
        <v>9173</v>
      </c>
      <c r="F20" s="1"/>
      <c r="G20" s="25">
        <f t="shared" si="0"/>
        <v>2.518260111195901E-2</v>
      </c>
      <c r="H20" s="25" t="e">
        <f t="shared" si="1"/>
        <v>#DIV/0!</v>
      </c>
      <c r="I20" s="25"/>
    </row>
    <row r="21" spans="1:9" ht="20.100000000000001" customHeight="1">
      <c r="A21" s="13" t="s">
        <v>90</v>
      </c>
      <c r="B21" s="1">
        <v>239</v>
      </c>
      <c r="C21" s="1">
        <v>0</v>
      </c>
      <c r="D21" s="74">
        <v>19302</v>
      </c>
      <c r="E21" s="73">
        <v>9173</v>
      </c>
      <c r="F21" s="1"/>
      <c r="G21" s="25">
        <f t="shared" si="0"/>
        <v>2.6054725825793087E-2</v>
      </c>
      <c r="H21" s="25" t="e">
        <f t="shared" si="1"/>
        <v>#DIV/0!</v>
      </c>
      <c r="I21" s="25"/>
    </row>
    <row r="22" spans="1:9" ht="20.100000000000001" customHeight="1">
      <c r="A22" s="13" t="s">
        <v>91</v>
      </c>
      <c r="B22" s="1">
        <v>245</v>
      </c>
      <c r="C22" s="1">
        <v>0</v>
      </c>
      <c r="D22" s="74">
        <v>19787</v>
      </c>
      <c r="E22" s="73">
        <v>9173</v>
      </c>
      <c r="F22" s="1"/>
      <c r="G22" s="25">
        <f t="shared" si="0"/>
        <v>2.6708819361168649E-2</v>
      </c>
      <c r="H22" s="25" t="e">
        <f t="shared" si="1"/>
        <v>#DIV/0!</v>
      </c>
      <c r="I22" s="25"/>
    </row>
    <row r="23" spans="1:9" ht="20.100000000000001" customHeight="1">
      <c r="A23" s="13" t="s">
        <v>92</v>
      </c>
      <c r="B23" s="1">
        <v>238</v>
      </c>
      <c r="C23" s="1">
        <v>0</v>
      </c>
      <c r="D23" s="29">
        <v>18657</v>
      </c>
      <c r="E23" s="73">
        <v>9173</v>
      </c>
      <c r="F23" s="1"/>
      <c r="G23" s="25">
        <f t="shared" si="0"/>
        <v>2.5945710236563828E-2</v>
      </c>
      <c r="H23" s="25" t="e">
        <f t="shared" si="1"/>
        <v>#DIV/0!</v>
      </c>
      <c r="I23" s="25"/>
    </row>
    <row r="24" spans="1:9" ht="20.100000000000001" customHeight="1">
      <c r="A24" s="13" t="s">
        <v>93</v>
      </c>
      <c r="B24" s="1">
        <v>243</v>
      </c>
      <c r="C24" s="1">
        <v>0</v>
      </c>
      <c r="D24" s="29">
        <v>18242</v>
      </c>
      <c r="E24" s="73">
        <v>9173</v>
      </c>
      <c r="F24" s="1"/>
      <c r="G24" s="25">
        <f t="shared" si="0"/>
        <v>2.6490788182710126E-2</v>
      </c>
      <c r="H24" s="25" t="e">
        <f t="shared" si="1"/>
        <v>#DIV/0!</v>
      </c>
      <c r="I24" s="25"/>
    </row>
    <row r="25" spans="1:9" ht="20.100000000000001" customHeight="1">
      <c r="A25" s="13" t="s">
        <v>94</v>
      </c>
      <c r="B25" s="1">
        <v>142</v>
      </c>
      <c r="C25" s="1">
        <v>0</v>
      </c>
      <c r="D25" s="29">
        <v>10660</v>
      </c>
      <c r="E25" s="73">
        <v>9173</v>
      </c>
      <c r="F25" s="1"/>
      <c r="G25" s="25">
        <f t="shared" si="0"/>
        <v>1.5480213670554889E-2</v>
      </c>
      <c r="H25" s="25" t="e">
        <f t="shared" si="1"/>
        <v>#DIV/0!</v>
      </c>
      <c r="I25" s="25"/>
    </row>
    <row r="26" spans="1:9" s="65" customFormat="1">
      <c r="A26" s="40" t="s">
        <v>95</v>
      </c>
      <c r="B26" s="26">
        <f>IF(SUM(B14:B25)=0,"",SUM(B14:B25))</f>
        <v>2808</v>
      </c>
      <c r="C26" s="17" t="str">
        <f>IF(MAX(C14:C25)=0,"",MAX(C14:C25))</f>
        <v/>
      </c>
      <c r="D26" s="30">
        <f t="shared" ref="D26" si="2">IF(SUM(D14:D25)=0,"",SUM(D14:D25))</f>
        <v>214198</v>
      </c>
      <c r="E26" s="18" t="s">
        <v>96</v>
      </c>
      <c r="F26" s="18" t="s">
        <v>96</v>
      </c>
      <c r="G26" s="33" t="s">
        <v>96</v>
      </c>
      <c r="H26" s="33" t="s">
        <v>96</v>
      </c>
      <c r="I26" s="33"/>
    </row>
    <row r="27" spans="1:9" s="65" customFormat="1">
      <c r="A27" s="40" t="s">
        <v>97</v>
      </c>
      <c r="B27" s="26">
        <f>IF(SUM(B14:B25)=0,"",AVERAGE(B14:B25))</f>
        <v>234</v>
      </c>
      <c r="C27" s="17" t="str">
        <f t="shared" ref="C27:H27" si="3">IF(SUM(C14:C25)=0,"",AVERAGE(C14:C25))</f>
        <v/>
      </c>
      <c r="D27" s="30">
        <f t="shared" si="3"/>
        <v>17849.833333333332</v>
      </c>
      <c r="E27" s="17">
        <f t="shared" si="3"/>
        <v>9173</v>
      </c>
      <c r="F27" s="17" t="str">
        <f t="shared" si="3"/>
        <v/>
      </c>
      <c r="G27" s="34">
        <f t="shared" si="3"/>
        <v>2.5509647879646793E-2</v>
      </c>
      <c r="H27" s="34" t="e">
        <f t="shared" si="3"/>
        <v>#DIV/0!</v>
      </c>
      <c r="I27" s="34"/>
    </row>
    <row r="30" spans="1:9" ht="18.75">
      <c r="A30" s="114" t="s">
        <v>98</v>
      </c>
      <c r="B30" s="114"/>
      <c r="C30" s="114"/>
      <c r="D30" s="114"/>
      <c r="E30" s="114"/>
      <c r="F30" s="114"/>
      <c r="G30" s="114"/>
      <c r="H30" s="114"/>
    </row>
  </sheetData>
  <sheetProtection selectLockedCells="1"/>
  <mergeCells count="20">
    <mergeCell ref="I12:I13"/>
    <mergeCell ref="A11:I11"/>
    <mergeCell ref="A1:H1"/>
    <mergeCell ref="A5:C5"/>
    <mergeCell ref="D5:H5"/>
    <mergeCell ref="A3:C3"/>
    <mergeCell ref="D3:H3"/>
    <mergeCell ref="A4:C4"/>
    <mergeCell ref="D6:H6"/>
    <mergeCell ref="D7:H7"/>
    <mergeCell ref="D8:H8"/>
    <mergeCell ref="D4:H4"/>
    <mergeCell ref="F12:F13"/>
    <mergeCell ref="A30:H30"/>
    <mergeCell ref="A12:A13"/>
    <mergeCell ref="B12:B13"/>
    <mergeCell ref="C12:C13"/>
    <mergeCell ref="D12:D13"/>
    <mergeCell ref="E12:E13"/>
    <mergeCell ref="G12:H12"/>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F8AAD-17CE-4A18-B375-39A9C6A464FF}">
  <dimension ref="A1:S30"/>
  <sheetViews>
    <sheetView topLeftCell="A13" zoomScaleNormal="100" workbookViewId="0">
      <selection activeCell="D25" sqref="D25"/>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14" t="s">
        <v>65</v>
      </c>
      <c r="B1" s="114"/>
      <c r="C1" s="114"/>
      <c r="D1" s="114"/>
      <c r="E1" s="114"/>
      <c r="F1" s="114"/>
      <c r="G1" s="114"/>
      <c r="H1" s="114"/>
    </row>
    <row r="2" spans="1:19">
      <c r="A2" s="62"/>
      <c r="B2" s="62"/>
      <c r="C2" s="62"/>
      <c r="D2" s="62"/>
      <c r="E2" s="62"/>
      <c r="F2" s="62"/>
      <c r="G2" s="62"/>
      <c r="H2" s="62"/>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37"/>
      <c r="E4" s="66"/>
      <c r="F4" s="66"/>
      <c r="G4" s="66"/>
      <c r="H4" s="66"/>
    </row>
    <row r="5" spans="1:19" ht="20.100000000000001" customHeight="1">
      <c r="A5" s="116" t="s">
        <v>68</v>
      </c>
      <c r="B5" s="116"/>
      <c r="C5" s="116"/>
      <c r="D5" s="115"/>
      <c r="E5" s="115"/>
      <c r="F5" s="115"/>
      <c r="G5" s="115"/>
      <c r="H5" s="115"/>
      <c r="L5" s="63"/>
      <c r="M5" s="63"/>
      <c r="N5" s="63"/>
      <c r="O5" s="63"/>
      <c r="P5" s="63"/>
      <c r="Q5" s="63"/>
      <c r="R5" s="63"/>
      <c r="S5" s="63"/>
    </row>
    <row r="6" spans="1:19" ht="20.100000000000001" customHeight="1">
      <c r="A6" s="64" t="s">
        <v>69</v>
      </c>
      <c r="B6" s="64"/>
      <c r="C6" s="64"/>
      <c r="D6" s="115">
        <v>2023</v>
      </c>
      <c r="E6" s="115"/>
      <c r="F6" s="115"/>
      <c r="G6" s="115"/>
      <c r="H6" s="115"/>
      <c r="L6" s="63"/>
      <c r="M6" s="63"/>
      <c r="N6" s="63"/>
      <c r="O6" s="63"/>
      <c r="P6" s="63"/>
      <c r="Q6" s="63"/>
      <c r="R6" s="63"/>
      <c r="S6" s="63"/>
    </row>
    <row r="7" spans="1:19" ht="20.100000000000001" customHeight="1">
      <c r="A7" s="64" t="s">
        <v>70</v>
      </c>
      <c r="B7" s="64"/>
      <c r="C7" s="64"/>
      <c r="D7" s="127">
        <f>'363302'!D7</f>
        <v>45272</v>
      </c>
      <c r="E7" s="115"/>
      <c r="F7" s="115"/>
      <c r="G7" s="115"/>
      <c r="H7" s="115"/>
      <c r="L7" s="63"/>
      <c r="M7" s="63"/>
      <c r="N7" s="63"/>
      <c r="O7" s="63"/>
      <c r="P7" s="63"/>
      <c r="Q7" s="63"/>
      <c r="R7" s="63"/>
      <c r="S7" s="63"/>
    </row>
    <row r="8" spans="1:19" ht="20.100000000000001" customHeight="1">
      <c r="A8" s="64" t="s">
        <v>71</v>
      </c>
      <c r="B8" s="64"/>
      <c r="C8" s="64"/>
      <c r="D8" s="115" t="s">
        <v>60</v>
      </c>
      <c r="E8" s="115"/>
      <c r="F8" s="115"/>
      <c r="G8" s="115"/>
      <c r="H8" s="115"/>
      <c r="L8" s="63"/>
      <c r="M8" s="63"/>
      <c r="N8" s="63"/>
      <c r="O8" s="63"/>
      <c r="P8" s="63"/>
      <c r="Q8" s="63"/>
      <c r="R8" s="63"/>
      <c r="S8" s="63"/>
    </row>
    <row r="11" spans="1:19" ht="15" customHeight="1">
      <c r="A11" s="125" t="s">
        <v>72</v>
      </c>
      <c r="B11" s="126"/>
      <c r="C11" s="126"/>
      <c r="D11" s="126"/>
      <c r="E11" s="126"/>
      <c r="F11" s="126"/>
      <c r="G11" s="126"/>
      <c r="H11" s="126"/>
      <c r="I11" s="126"/>
    </row>
    <row r="12" spans="1:19" ht="15" customHeight="1">
      <c r="A12" s="117" t="s">
        <v>73</v>
      </c>
      <c r="B12" s="117" t="s">
        <v>74</v>
      </c>
      <c r="C12" s="117" t="s">
        <v>75</v>
      </c>
      <c r="D12" s="117" t="s">
        <v>76</v>
      </c>
      <c r="E12" s="117" t="s">
        <v>77</v>
      </c>
      <c r="F12" s="117" t="s">
        <v>78</v>
      </c>
      <c r="G12" s="124" t="s">
        <v>79</v>
      </c>
      <c r="H12" s="124"/>
      <c r="I12" s="122" t="s">
        <v>80</v>
      </c>
    </row>
    <row r="13" spans="1:19" s="65" customFormat="1" ht="75" customHeight="1">
      <c r="A13" s="117"/>
      <c r="B13" s="117"/>
      <c r="C13" s="117"/>
      <c r="D13" s="117"/>
      <c r="E13" s="117"/>
      <c r="F13" s="117"/>
      <c r="G13" s="40" t="s">
        <v>81</v>
      </c>
      <c r="H13" s="40" t="s">
        <v>82</v>
      </c>
      <c r="I13" s="123"/>
    </row>
    <row r="14" spans="1:19" ht="20.100000000000001" customHeight="1">
      <c r="A14" s="13" t="s">
        <v>83</v>
      </c>
      <c r="B14" s="1">
        <v>435</v>
      </c>
      <c r="C14" s="1">
        <v>1.1479999999999999</v>
      </c>
      <c r="D14" s="71">
        <v>42111.19</v>
      </c>
      <c r="E14" s="73">
        <v>9173</v>
      </c>
      <c r="F14" s="1"/>
      <c r="G14" s="25">
        <f>IF(B14=0,"",B14/E14)</f>
        <v>4.7421781314728004E-2</v>
      </c>
      <c r="H14" s="25" t="e">
        <f>IF(B14=0,"",B14/F14)</f>
        <v>#DIV/0!</v>
      </c>
      <c r="I14" s="25"/>
    </row>
    <row r="15" spans="1:19" ht="20.100000000000001" customHeight="1">
      <c r="A15" s="13" t="s">
        <v>84</v>
      </c>
      <c r="B15" s="1">
        <v>2184</v>
      </c>
      <c r="C15" s="1">
        <v>21.876999999999999</v>
      </c>
      <c r="D15" s="71">
        <v>225671.63</v>
      </c>
      <c r="E15" s="73">
        <v>9173</v>
      </c>
      <c r="F15" s="1"/>
      <c r="G15" s="25">
        <f t="shared" ref="G15:G25" si="0">IF(B15=0,"",B15/E15)</f>
        <v>0.23809004687670338</v>
      </c>
      <c r="H15" s="25" t="e">
        <f t="shared" ref="H15:H25" si="1">IF(B15=0,"",B15/F15)</f>
        <v>#DIV/0!</v>
      </c>
      <c r="I15" s="25"/>
    </row>
    <row r="16" spans="1:19" ht="20.100000000000001" customHeight="1">
      <c r="A16" s="13" t="s">
        <v>85</v>
      </c>
      <c r="B16" s="1">
        <v>2923</v>
      </c>
      <c r="C16" s="1">
        <v>12.891</v>
      </c>
      <c r="D16" s="71">
        <v>301027.20000000001</v>
      </c>
      <c r="E16" s="73">
        <v>9173</v>
      </c>
      <c r="F16" s="1"/>
      <c r="G16" s="25">
        <f t="shared" si="0"/>
        <v>0.31865256731712632</v>
      </c>
      <c r="H16" s="25" t="e">
        <f t="shared" si="1"/>
        <v>#DIV/0!</v>
      </c>
      <c r="I16" s="25"/>
    </row>
    <row r="17" spans="1:9" ht="20.100000000000001" customHeight="1">
      <c r="A17" s="13" t="s">
        <v>86</v>
      </c>
      <c r="B17" s="1">
        <v>1783</v>
      </c>
      <c r="C17" s="1">
        <v>12.901999999999999</v>
      </c>
      <c r="D17" s="74">
        <v>186438.6</v>
      </c>
      <c r="E17" s="73">
        <v>9173</v>
      </c>
      <c r="F17" s="1"/>
      <c r="G17" s="25">
        <f t="shared" si="0"/>
        <v>0.1943747955957702</v>
      </c>
      <c r="H17" s="25" t="e">
        <f t="shared" si="1"/>
        <v>#DIV/0!</v>
      </c>
      <c r="I17" s="25"/>
    </row>
    <row r="18" spans="1:9" ht="20.100000000000001" customHeight="1">
      <c r="A18" s="13" t="s">
        <v>87</v>
      </c>
      <c r="B18" s="1">
        <v>1863</v>
      </c>
      <c r="C18" s="1">
        <v>13.233000000000001</v>
      </c>
      <c r="D18" s="74">
        <v>195659.19</v>
      </c>
      <c r="E18" s="73">
        <v>9173</v>
      </c>
      <c r="F18" s="1"/>
      <c r="G18" s="25">
        <f t="shared" si="0"/>
        <v>0.20309604273411097</v>
      </c>
      <c r="H18" s="25" t="e">
        <f t="shared" si="1"/>
        <v>#DIV/0!</v>
      </c>
      <c r="I18" s="25"/>
    </row>
    <row r="19" spans="1:9" ht="20.100000000000001" customHeight="1">
      <c r="A19" s="13" t="s">
        <v>88</v>
      </c>
      <c r="B19" s="1">
        <v>3039</v>
      </c>
      <c r="C19" s="1">
        <v>14.896000000000001</v>
      </c>
      <c r="D19" s="74">
        <v>317265.83</v>
      </c>
      <c r="E19" s="73">
        <v>9173</v>
      </c>
      <c r="F19" s="1"/>
      <c r="G19" s="25">
        <f t="shared" si="0"/>
        <v>0.33129837566772047</v>
      </c>
      <c r="H19" s="25" t="e">
        <f t="shared" si="1"/>
        <v>#DIV/0!</v>
      </c>
      <c r="I19" s="25"/>
    </row>
    <row r="20" spans="1:9" ht="20.100000000000001" customHeight="1">
      <c r="A20" s="13" t="s">
        <v>89</v>
      </c>
      <c r="B20" s="1">
        <v>1910</v>
      </c>
      <c r="C20" s="1">
        <v>13.179</v>
      </c>
      <c r="D20" s="29">
        <v>207556.43</v>
      </c>
      <c r="E20" s="73">
        <v>9173</v>
      </c>
      <c r="F20" s="1"/>
      <c r="G20" s="25">
        <f t="shared" si="0"/>
        <v>0.20821977542788619</v>
      </c>
      <c r="H20" s="25" t="e">
        <f t="shared" si="1"/>
        <v>#DIV/0!</v>
      </c>
      <c r="I20" s="25"/>
    </row>
    <row r="21" spans="1:9" ht="20.100000000000001" customHeight="1">
      <c r="A21" s="13" t="s">
        <v>90</v>
      </c>
      <c r="B21" s="1">
        <v>3104</v>
      </c>
      <c r="C21" s="1">
        <v>16.128</v>
      </c>
      <c r="D21" s="29">
        <v>341937.02</v>
      </c>
      <c r="E21" s="73">
        <v>9173</v>
      </c>
      <c r="F21" s="1"/>
      <c r="G21" s="25">
        <f t="shared" si="0"/>
        <v>0.33838438896762235</v>
      </c>
      <c r="H21" s="25" t="e">
        <f t="shared" si="1"/>
        <v>#DIV/0!</v>
      </c>
      <c r="I21" s="25"/>
    </row>
    <row r="22" spans="1:9" ht="20.100000000000001" customHeight="1">
      <c r="A22" s="13" t="s">
        <v>91</v>
      </c>
      <c r="B22" s="1">
        <v>2898</v>
      </c>
      <c r="C22" s="1">
        <v>15.753</v>
      </c>
      <c r="D22" s="29">
        <v>319455</v>
      </c>
      <c r="E22" s="73">
        <v>9173</v>
      </c>
      <c r="F22" s="1"/>
      <c r="G22" s="25">
        <f t="shared" si="0"/>
        <v>0.31592717758639488</v>
      </c>
      <c r="H22" s="25" t="e">
        <f t="shared" si="1"/>
        <v>#DIV/0!</v>
      </c>
      <c r="I22" s="25"/>
    </row>
    <row r="23" spans="1:9" ht="20.100000000000001" customHeight="1">
      <c r="A23" s="13" t="s">
        <v>92</v>
      </c>
      <c r="B23" s="1">
        <v>3234</v>
      </c>
      <c r="C23" s="1">
        <v>15.292</v>
      </c>
      <c r="D23" s="29">
        <v>341019.18</v>
      </c>
      <c r="E23" s="73">
        <v>9173</v>
      </c>
      <c r="F23" s="1"/>
      <c r="G23" s="25">
        <f t="shared" si="0"/>
        <v>0.35255641556742612</v>
      </c>
      <c r="H23" s="25" t="e">
        <f t="shared" si="1"/>
        <v>#DIV/0!</v>
      </c>
      <c r="I23" s="25"/>
    </row>
    <row r="24" spans="1:9" ht="20.100000000000001" customHeight="1">
      <c r="A24" s="13" t="s">
        <v>93</v>
      </c>
      <c r="B24" s="1">
        <v>3267</v>
      </c>
      <c r="C24" s="1">
        <v>16.004999999999999</v>
      </c>
      <c r="D24" s="29">
        <v>334317.55</v>
      </c>
      <c r="E24" s="73">
        <v>9173</v>
      </c>
      <c r="F24" s="1"/>
      <c r="G24" s="25">
        <f t="shared" si="0"/>
        <v>0.35615393001199169</v>
      </c>
      <c r="H24" s="25" t="e">
        <f t="shared" si="1"/>
        <v>#DIV/0!</v>
      </c>
      <c r="I24" s="25"/>
    </row>
    <row r="25" spans="1:9" ht="20.100000000000001" customHeight="1">
      <c r="A25" s="13" t="s">
        <v>94</v>
      </c>
      <c r="B25" s="1">
        <v>2346</v>
      </c>
      <c r="C25" s="1">
        <v>14.659000000000001</v>
      </c>
      <c r="D25" s="29">
        <v>237859.55</v>
      </c>
      <c r="E25" s="73">
        <v>9173</v>
      </c>
      <c r="F25" s="1"/>
      <c r="G25" s="25">
        <f t="shared" si="0"/>
        <v>0.25575057233184345</v>
      </c>
      <c r="H25" s="25" t="e">
        <f t="shared" si="1"/>
        <v>#DIV/0!</v>
      </c>
      <c r="I25" s="25"/>
    </row>
    <row r="26" spans="1:9" s="65" customFormat="1">
      <c r="A26" s="40" t="s">
        <v>95</v>
      </c>
      <c r="B26" s="26">
        <f>IF(SUM(B14:B25)=0,"",SUM(B14:B25))</f>
        <v>28986</v>
      </c>
      <c r="C26" s="17">
        <f>IF(MAX(C14:C25)=0,"",MAX(C14:C25))</f>
        <v>21.876999999999999</v>
      </c>
      <c r="D26" s="30">
        <f t="shared" ref="D26" si="2">IF(SUM(D14:D25)=0,"",SUM(D14:D25))</f>
        <v>3050318.3699999996</v>
      </c>
      <c r="E26" s="18" t="s">
        <v>96</v>
      </c>
      <c r="F26" s="18" t="s">
        <v>96</v>
      </c>
      <c r="G26" s="33" t="s">
        <v>96</v>
      </c>
      <c r="H26" s="33" t="s">
        <v>96</v>
      </c>
      <c r="I26" s="33"/>
    </row>
    <row r="27" spans="1:9" s="65" customFormat="1">
      <c r="A27" s="40" t="s">
        <v>97</v>
      </c>
      <c r="B27" s="26">
        <f>IF(SUM(B14:B25)=0,"",AVERAGE(B14:B25))</f>
        <v>2415.5</v>
      </c>
      <c r="C27" s="17">
        <f t="shared" ref="C27:H27" si="3">IF(SUM(C14:C25)=0,"",AVERAGE(C14:C25))</f>
        <v>13.996916666666666</v>
      </c>
      <c r="D27" s="30">
        <f t="shared" si="3"/>
        <v>254193.19749999998</v>
      </c>
      <c r="E27" s="17">
        <f t="shared" si="3"/>
        <v>9173</v>
      </c>
      <c r="F27" s="17" t="str">
        <f t="shared" si="3"/>
        <v/>
      </c>
      <c r="G27" s="34">
        <f t="shared" si="3"/>
        <v>0.26332715578327703</v>
      </c>
      <c r="H27" s="34" t="e">
        <f t="shared" si="3"/>
        <v>#DIV/0!</v>
      </c>
      <c r="I27" s="34"/>
    </row>
    <row r="30" spans="1:9" ht="18.75">
      <c r="A30" s="114" t="s">
        <v>98</v>
      </c>
      <c r="B30" s="114"/>
      <c r="C30" s="114"/>
      <c r="D30" s="114"/>
      <c r="E30" s="114"/>
      <c r="F30" s="114"/>
      <c r="G30" s="114"/>
      <c r="H30" s="114"/>
    </row>
  </sheetData>
  <sheetProtection selectLockedCells="1"/>
  <mergeCells count="19">
    <mergeCell ref="A1:H1"/>
    <mergeCell ref="A3:C3"/>
    <mergeCell ref="D3:H3"/>
    <mergeCell ref="A4:C4"/>
    <mergeCell ref="A5:C5"/>
    <mergeCell ref="D5:H5"/>
    <mergeCell ref="G12:H12"/>
    <mergeCell ref="I12:I13"/>
    <mergeCell ref="A30:H30"/>
    <mergeCell ref="D6:H6"/>
    <mergeCell ref="D7:H7"/>
    <mergeCell ref="D8:H8"/>
    <mergeCell ref="A11:I11"/>
    <mergeCell ref="A12:A13"/>
    <mergeCell ref="B12:B13"/>
    <mergeCell ref="C12:C13"/>
    <mergeCell ref="D12:D13"/>
    <mergeCell ref="E12:E13"/>
    <mergeCell ref="F12:F13"/>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0"/>
  <sheetViews>
    <sheetView topLeftCell="A16" zoomScaleNormal="100" workbookViewId="0">
      <selection activeCell="D25" sqref="D25"/>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14" t="s">
        <v>65</v>
      </c>
      <c r="B1" s="114"/>
      <c r="C1" s="114"/>
      <c r="D1" s="114"/>
      <c r="E1" s="114"/>
      <c r="F1" s="114"/>
      <c r="G1" s="114"/>
      <c r="H1" s="114"/>
    </row>
    <row r="2" spans="1:19">
      <c r="A2" s="62"/>
      <c r="B2" s="62"/>
      <c r="C2" s="62"/>
      <c r="D2" s="62"/>
      <c r="E2" s="62"/>
      <c r="F2" s="62"/>
      <c r="G2" s="62"/>
      <c r="H2" s="62"/>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37"/>
      <c r="E4" s="66"/>
      <c r="F4" s="66"/>
      <c r="G4" s="66"/>
      <c r="H4" s="66"/>
    </row>
    <row r="5" spans="1:19" ht="20.100000000000001" customHeight="1">
      <c r="A5" s="116" t="s">
        <v>68</v>
      </c>
      <c r="B5" s="116"/>
      <c r="C5" s="116"/>
      <c r="D5" s="115"/>
      <c r="E5" s="115"/>
      <c r="F5" s="115"/>
      <c r="G5" s="115"/>
      <c r="H5" s="115"/>
      <c r="L5" s="63"/>
      <c r="M5" s="63"/>
      <c r="N5" s="63"/>
      <c r="O5" s="63"/>
      <c r="P5" s="63"/>
      <c r="Q5" s="63"/>
      <c r="R5" s="63"/>
      <c r="S5" s="63"/>
    </row>
    <row r="6" spans="1:19" ht="20.100000000000001" customHeight="1">
      <c r="A6" s="64" t="s">
        <v>69</v>
      </c>
      <c r="B6" s="64"/>
      <c r="C6" s="64"/>
      <c r="D6" s="115">
        <v>2023</v>
      </c>
      <c r="E6" s="115"/>
      <c r="F6" s="115"/>
      <c r="G6" s="115"/>
      <c r="H6" s="115"/>
      <c r="L6" s="63"/>
      <c r="M6" s="63"/>
      <c r="N6" s="63"/>
      <c r="O6" s="63"/>
      <c r="P6" s="63"/>
      <c r="Q6" s="63"/>
      <c r="R6" s="63"/>
      <c r="S6" s="63"/>
    </row>
    <row r="7" spans="1:19" ht="20.100000000000001" customHeight="1">
      <c r="A7" s="64" t="s">
        <v>70</v>
      </c>
      <c r="B7" s="64"/>
      <c r="C7" s="64"/>
      <c r="D7" s="127">
        <f>'363302'!D7</f>
        <v>45272</v>
      </c>
      <c r="E7" s="115"/>
      <c r="F7" s="115"/>
      <c r="G7" s="115"/>
      <c r="H7" s="115"/>
      <c r="L7" s="63"/>
      <c r="M7" s="63"/>
      <c r="N7" s="63"/>
      <c r="O7" s="63"/>
      <c r="P7" s="63"/>
      <c r="Q7" s="63"/>
      <c r="R7" s="63"/>
      <c r="S7" s="63"/>
    </row>
    <row r="8" spans="1:19" ht="20.100000000000001" customHeight="1">
      <c r="A8" s="64" t="s">
        <v>71</v>
      </c>
      <c r="B8" s="64"/>
      <c r="C8" s="64"/>
      <c r="D8" s="115" t="s">
        <v>60</v>
      </c>
      <c r="E8" s="115"/>
      <c r="F8" s="115"/>
      <c r="G8" s="115"/>
      <c r="H8" s="115"/>
      <c r="L8" s="63"/>
      <c r="M8" s="63"/>
      <c r="N8" s="63"/>
      <c r="O8" s="63"/>
      <c r="P8" s="63"/>
      <c r="Q8" s="63"/>
      <c r="R8" s="63"/>
      <c r="S8" s="63"/>
    </row>
    <row r="11" spans="1:19" ht="15" customHeight="1">
      <c r="A11" s="125" t="s">
        <v>72</v>
      </c>
      <c r="B11" s="126"/>
      <c r="C11" s="126"/>
      <c r="D11" s="126"/>
      <c r="E11" s="126"/>
      <c r="F11" s="126"/>
      <c r="G11" s="126"/>
      <c r="H11" s="126"/>
      <c r="I11" s="126"/>
    </row>
    <row r="12" spans="1:19" ht="15" customHeight="1">
      <c r="A12" s="117" t="s">
        <v>73</v>
      </c>
      <c r="B12" s="117" t="s">
        <v>74</v>
      </c>
      <c r="C12" s="117" t="s">
        <v>75</v>
      </c>
      <c r="D12" s="117" t="s">
        <v>76</v>
      </c>
      <c r="E12" s="117" t="s">
        <v>77</v>
      </c>
      <c r="F12" s="117" t="s">
        <v>78</v>
      </c>
      <c r="G12" s="124" t="s">
        <v>79</v>
      </c>
      <c r="H12" s="124"/>
      <c r="I12" s="122" t="s">
        <v>80</v>
      </c>
    </row>
    <row r="13" spans="1:19" s="65" customFormat="1" ht="75" customHeight="1">
      <c r="A13" s="117"/>
      <c r="B13" s="117"/>
      <c r="C13" s="117"/>
      <c r="D13" s="117"/>
      <c r="E13" s="117"/>
      <c r="F13" s="117"/>
      <c r="G13" s="40" t="s">
        <v>81</v>
      </c>
      <c r="H13" s="40" t="s">
        <v>82</v>
      </c>
      <c r="I13" s="123"/>
    </row>
    <row r="14" spans="1:19" ht="20.100000000000001" customHeight="1">
      <c r="A14" s="13" t="s">
        <v>83</v>
      </c>
      <c r="B14" s="1">
        <v>4080</v>
      </c>
      <c r="C14" s="1">
        <v>6.4</v>
      </c>
      <c r="D14" s="71">
        <v>215610.49</v>
      </c>
      <c r="E14" s="73">
        <v>9173</v>
      </c>
      <c r="F14" s="1"/>
      <c r="G14" s="25">
        <f>IF(B14=0,"",B14/E14)</f>
        <v>0.44478360405537992</v>
      </c>
      <c r="H14" s="25" t="e">
        <f>IF(B14=0,"",B14/F14)</f>
        <v>#DIV/0!</v>
      </c>
      <c r="I14" s="25"/>
    </row>
    <row r="15" spans="1:19" ht="20.100000000000001" customHeight="1">
      <c r="A15" s="13" t="s">
        <v>84</v>
      </c>
      <c r="B15" s="1">
        <v>3520</v>
      </c>
      <c r="C15" s="1">
        <v>27.84</v>
      </c>
      <c r="D15" s="71">
        <v>329419.15000000002</v>
      </c>
      <c r="E15" s="73">
        <v>9173</v>
      </c>
      <c r="F15" s="1"/>
      <c r="G15" s="25">
        <f t="shared" ref="G15:G25" si="0">IF(B15=0,"",B15/E15)</f>
        <v>0.38373487408699442</v>
      </c>
      <c r="H15" s="25" t="e">
        <f t="shared" ref="H15:H25" si="1">IF(B15=0,"",B15/F15)</f>
        <v>#DIV/0!</v>
      </c>
      <c r="I15" s="25"/>
    </row>
    <row r="16" spans="1:19" ht="20.100000000000001" customHeight="1">
      <c r="A16" s="13" t="s">
        <v>85</v>
      </c>
      <c r="B16" s="1">
        <v>3200</v>
      </c>
      <c r="C16" s="1">
        <v>42.08</v>
      </c>
      <c r="D16" s="71">
        <v>403827.23</v>
      </c>
      <c r="E16" s="73">
        <v>9173</v>
      </c>
      <c r="F16" s="1"/>
      <c r="G16" s="25">
        <f t="shared" si="0"/>
        <v>0.34884988553363133</v>
      </c>
      <c r="H16" s="25" t="e">
        <f t="shared" si="1"/>
        <v>#DIV/0!</v>
      </c>
      <c r="I16" s="25"/>
    </row>
    <row r="17" spans="1:9" ht="20.100000000000001" customHeight="1">
      <c r="A17" s="13" t="s">
        <v>86</v>
      </c>
      <c r="B17" s="1">
        <v>4000</v>
      </c>
      <c r="C17" s="1">
        <v>43.44</v>
      </c>
      <c r="D17" s="74">
        <v>451531.24</v>
      </c>
      <c r="E17" s="73">
        <v>9173</v>
      </c>
      <c r="F17" s="1"/>
      <c r="G17" s="25">
        <f t="shared" si="0"/>
        <v>0.43606235691703915</v>
      </c>
      <c r="H17" s="25" t="e">
        <f t="shared" si="1"/>
        <v>#DIV/0!</v>
      </c>
      <c r="I17" s="25"/>
    </row>
    <row r="18" spans="1:9" ht="20.100000000000001" customHeight="1">
      <c r="A18" s="13" t="s">
        <v>87</v>
      </c>
      <c r="B18" s="1">
        <v>3440</v>
      </c>
      <c r="C18" s="1">
        <v>33.44</v>
      </c>
      <c r="D18" s="74">
        <v>375368.64</v>
      </c>
      <c r="E18" s="73">
        <v>9173</v>
      </c>
      <c r="F18" s="1"/>
      <c r="G18" s="25">
        <f t="shared" si="0"/>
        <v>0.37501362694865364</v>
      </c>
      <c r="H18" s="25" t="e">
        <f t="shared" si="1"/>
        <v>#DIV/0!</v>
      </c>
      <c r="I18" s="25"/>
    </row>
    <row r="19" spans="1:9" ht="20.100000000000001" customHeight="1">
      <c r="A19" s="13" t="s">
        <v>88</v>
      </c>
      <c r="B19" s="1">
        <v>3680</v>
      </c>
      <c r="C19" s="1">
        <v>40.479999999999997</v>
      </c>
      <c r="D19" s="74">
        <v>420860.78</v>
      </c>
      <c r="E19" s="73">
        <v>9173</v>
      </c>
      <c r="F19" s="1"/>
      <c r="G19" s="25">
        <f t="shared" si="0"/>
        <v>0.40117736836367601</v>
      </c>
      <c r="H19" s="25" t="e">
        <f t="shared" si="1"/>
        <v>#DIV/0!</v>
      </c>
      <c r="I19" s="25"/>
    </row>
    <row r="20" spans="1:9" ht="20.100000000000001" customHeight="1">
      <c r="A20" s="13" t="s">
        <v>89</v>
      </c>
      <c r="B20" s="1">
        <v>3120</v>
      </c>
      <c r="C20" s="1">
        <v>45.76</v>
      </c>
      <c r="D20" s="29">
        <v>444180.67</v>
      </c>
      <c r="E20" s="73">
        <v>9173</v>
      </c>
      <c r="F20" s="1"/>
      <c r="G20" s="25">
        <f t="shared" si="0"/>
        <v>0.34012863839529051</v>
      </c>
      <c r="H20" s="25" t="e">
        <f t="shared" si="1"/>
        <v>#DIV/0!</v>
      </c>
      <c r="I20" s="25"/>
    </row>
    <row r="21" spans="1:9" ht="20.100000000000001" customHeight="1">
      <c r="A21" s="13" t="s">
        <v>90</v>
      </c>
      <c r="B21" s="1">
        <v>3360</v>
      </c>
      <c r="C21" s="1">
        <v>38.32</v>
      </c>
      <c r="D21" s="29">
        <v>414719.4</v>
      </c>
      <c r="E21" s="73">
        <v>9173</v>
      </c>
      <c r="F21" s="1"/>
      <c r="G21" s="25">
        <f t="shared" si="0"/>
        <v>0.36629237981031287</v>
      </c>
      <c r="H21" s="25" t="e">
        <f t="shared" si="1"/>
        <v>#DIV/0!</v>
      </c>
      <c r="I21" s="25"/>
    </row>
    <row r="22" spans="1:9" ht="20.100000000000001" customHeight="1">
      <c r="A22" s="13" t="s">
        <v>91</v>
      </c>
      <c r="B22" s="1">
        <v>3920</v>
      </c>
      <c r="C22" s="1">
        <v>36.96</v>
      </c>
      <c r="D22" s="29">
        <v>432081.5</v>
      </c>
      <c r="E22" s="73">
        <v>9173</v>
      </c>
      <c r="F22" s="1"/>
      <c r="G22" s="25">
        <f t="shared" si="0"/>
        <v>0.42734110977869838</v>
      </c>
      <c r="H22" s="25" t="e">
        <f t="shared" si="1"/>
        <v>#DIV/0!</v>
      </c>
      <c r="I22" s="25"/>
    </row>
    <row r="23" spans="1:9" ht="20.100000000000001" customHeight="1">
      <c r="A23" s="13" t="s">
        <v>92</v>
      </c>
      <c r="B23" s="1">
        <v>4320</v>
      </c>
      <c r="C23" s="1">
        <v>38.479999999999997</v>
      </c>
      <c r="D23" s="29">
        <v>444188.66</v>
      </c>
      <c r="E23" s="73">
        <v>9173</v>
      </c>
      <c r="F23" s="1"/>
      <c r="G23" s="25">
        <f t="shared" si="0"/>
        <v>0.47094734547040229</v>
      </c>
      <c r="H23" s="25" t="e">
        <f t="shared" si="1"/>
        <v>#DIV/0!</v>
      </c>
      <c r="I23" s="25"/>
    </row>
    <row r="24" spans="1:9" ht="20.100000000000001" customHeight="1">
      <c r="A24" s="13" t="s">
        <v>93</v>
      </c>
      <c r="B24" s="1">
        <v>3920</v>
      </c>
      <c r="C24" s="1">
        <v>40.880000000000003</v>
      </c>
      <c r="D24" s="29">
        <v>425767</v>
      </c>
      <c r="E24" s="73">
        <v>9173</v>
      </c>
      <c r="F24" s="1"/>
      <c r="G24" s="25">
        <f t="shared" si="0"/>
        <v>0.42734110977869838</v>
      </c>
      <c r="H24" s="25" t="e">
        <f t="shared" si="1"/>
        <v>#DIV/0!</v>
      </c>
      <c r="I24" s="25"/>
    </row>
    <row r="25" spans="1:9" ht="20.100000000000001" customHeight="1">
      <c r="A25" s="13" t="s">
        <v>94</v>
      </c>
      <c r="B25" s="1">
        <v>3520</v>
      </c>
      <c r="C25" s="1">
        <v>51.76</v>
      </c>
      <c r="D25" s="29">
        <v>475440.73</v>
      </c>
      <c r="E25" s="73">
        <v>9173</v>
      </c>
      <c r="F25" s="1"/>
      <c r="G25" s="25">
        <f t="shared" si="0"/>
        <v>0.38373487408699442</v>
      </c>
      <c r="H25" s="25" t="e">
        <f t="shared" si="1"/>
        <v>#DIV/0!</v>
      </c>
      <c r="I25" s="25"/>
    </row>
    <row r="26" spans="1:9" s="65" customFormat="1">
      <c r="A26" s="40" t="s">
        <v>95</v>
      </c>
      <c r="B26" s="26">
        <f>IF(SUM(B14:B25)=0,"",SUM(B14:B25))</f>
        <v>44080</v>
      </c>
      <c r="C26" s="17">
        <f>IF(MAX(C14:C25)=0,"",MAX(C14:C25))</f>
        <v>51.76</v>
      </c>
      <c r="D26" s="30">
        <f t="shared" ref="D26" si="2">IF(SUM(D14:D25)=0,"",SUM(D14:D25))</f>
        <v>4832995.49</v>
      </c>
      <c r="E26" s="18" t="s">
        <v>96</v>
      </c>
      <c r="F26" s="18" t="s">
        <v>96</v>
      </c>
      <c r="G26" s="33" t="s">
        <v>96</v>
      </c>
      <c r="H26" s="33" t="s">
        <v>96</v>
      </c>
      <c r="I26" s="33"/>
    </row>
    <row r="27" spans="1:9" s="65" customFormat="1">
      <c r="A27" s="40" t="s">
        <v>97</v>
      </c>
      <c r="B27" s="26">
        <f>IF(SUM(B14:B25)=0,"",AVERAGE(B14:B25))</f>
        <v>3673.3333333333335</v>
      </c>
      <c r="C27" s="17">
        <f t="shared" ref="C27:H27" si="3">IF(SUM(C14:C25)=0,"",AVERAGE(C14:C25))</f>
        <v>37.153333333333329</v>
      </c>
      <c r="D27" s="30">
        <f t="shared" si="3"/>
        <v>402749.6241666667</v>
      </c>
      <c r="E27" s="17">
        <f t="shared" si="3"/>
        <v>9173</v>
      </c>
      <c r="F27" s="17" t="str">
        <f t="shared" si="3"/>
        <v/>
      </c>
      <c r="G27" s="34">
        <f t="shared" si="3"/>
        <v>0.40045059776881425</v>
      </c>
      <c r="H27" s="34" t="e">
        <f t="shared" si="3"/>
        <v>#DIV/0!</v>
      </c>
      <c r="I27" s="34"/>
    </row>
    <row r="30" spans="1:9" ht="18.75">
      <c r="A30" s="114" t="s">
        <v>98</v>
      </c>
      <c r="B30" s="114"/>
      <c r="C30" s="114"/>
      <c r="D30" s="114"/>
      <c r="E30" s="114"/>
      <c r="F30" s="114"/>
      <c r="G30" s="114"/>
      <c r="H30" s="114"/>
    </row>
  </sheetData>
  <sheetProtection selectLockedCells="1"/>
  <mergeCells count="19">
    <mergeCell ref="I12:I13"/>
    <mergeCell ref="A11:I11"/>
    <mergeCell ref="A1:H1"/>
    <mergeCell ref="A5:C5"/>
    <mergeCell ref="D5:H5"/>
    <mergeCell ref="A3:C3"/>
    <mergeCell ref="D3:H3"/>
    <mergeCell ref="A4:C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5CE9E-4A10-4EC0-A88C-F4DBA3CF5D8E}">
  <dimension ref="A1:S30"/>
  <sheetViews>
    <sheetView topLeftCell="A13" zoomScaleNormal="100" workbookViewId="0">
      <selection activeCell="D26" sqref="D26"/>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14" t="s">
        <v>65</v>
      </c>
      <c r="B1" s="114"/>
      <c r="C1" s="114"/>
      <c r="D1" s="114"/>
      <c r="E1" s="114"/>
      <c r="F1" s="114"/>
      <c r="G1" s="114"/>
      <c r="H1" s="114"/>
    </row>
    <row r="2" spans="1:19">
      <c r="A2" s="62"/>
      <c r="B2" s="62"/>
      <c r="C2" s="62"/>
      <c r="D2" s="62"/>
      <c r="E2" s="62"/>
      <c r="F2" s="62"/>
      <c r="G2" s="62"/>
      <c r="H2" s="62"/>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37"/>
      <c r="E4" s="66"/>
      <c r="F4" s="66"/>
      <c r="G4" s="66"/>
      <c r="H4" s="66"/>
    </row>
    <row r="5" spans="1:19" ht="20.100000000000001" customHeight="1">
      <c r="A5" s="116" t="s">
        <v>68</v>
      </c>
      <c r="B5" s="116"/>
      <c r="C5" s="116"/>
      <c r="D5" s="115"/>
      <c r="E5" s="115"/>
      <c r="F5" s="115"/>
      <c r="G5" s="115"/>
      <c r="H5" s="115"/>
      <c r="L5" s="63"/>
      <c r="M5" s="63"/>
      <c r="N5" s="63"/>
      <c r="O5" s="63"/>
      <c r="P5" s="63"/>
      <c r="Q5" s="63"/>
      <c r="R5" s="63"/>
      <c r="S5" s="63"/>
    </row>
    <row r="6" spans="1:19" ht="20.100000000000001" customHeight="1">
      <c r="A6" s="64" t="s">
        <v>69</v>
      </c>
      <c r="B6" s="64"/>
      <c r="C6" s="64"/>
      <c r="D6" s="115">
        <v>2023</v>
      </c>
      <c r="E6" s="115"/>
      <c r="F6" s="115"/>
      <c r="G6" s="115"/>
      <c r="H6" s="115"/>
      <c r="L6" s="63"/>
      <c r="M6" s="63"/>
      <c r="N6" s="63"/>
      <c r="O6" s="63"/>
      <c r="P6" s="63"/>
      <c r="Q6" s="63"/>
      <c r="R6" s="63"/>
      <c r="S6" s="63"/>
    </row>
    <row r="7" spans="1:19" ht="20.100000000000001" customHeight="1">
      <c r="A7" s="64" t="s">
        <v>70</v>
      </c>
      <c r="B7" s="64"/>
      <c r="C7" s="64"/>
      <c r="D7" s="127">
        <f>'363302'!D7</f>
        <v>45272</v>
      </c>
      <c r="E7" s="115"/>
      <c r="F7" s="115"/>
      <c r="G7" s="115"/>
      <c r="H7" s="115"/>
      <c r="L7" s="63"/>
      <c r="M7" s="63"/>
      <c r="N7" s="63"/>
      <c r="O7" s="63"/>
      <c r="P7" s="63"/>
      <c r="Q7" s="63"/>
      <c r="R7" s="63"/>
      <c r="S7" s="63"/>
    </row>
    <row r="8" spans="1:19" ht="20.100000000000001" customHeight="1">
      <c r="A8" s="64" t="s">
        <v>71</v>
      </c>
      <c r="B8" s="64"/>
      <c r="C8" s="64"/>
      <c r="D8" s="115" t="s">
        <v>60</v>
      </c>
      <c r="E8" s="115"/>
      <c r="F8" s="115"/>
      <c r="G8" s="115"/>
      <c r="H8" s="115"/>
      <c r="L8" s="63"/>
      <c r="M8" s="63"/>
      <c r="N8" s="63"/>
      <c r="O8" s="63"/>
      <c r="P8" s="63"/>
      <c r="Q8" s="63"/>
      <c r="R8" s="63"/>
      <c r="S8" s="63"/>
    </row>
    <row r="11" spans="1:19" ht="15" customHeight="1">
      <c r="A11" s="125" t="s">
        <v>72</v>
      </c>
      <c r="B11" s="126"/>
      <c r="C11" s="126"/>
      <c r="D11" s="126"/>
      <c r="E11" s="126"/>
      <c r="F11" s="126"/>
      <c r="G11" s="126"/>
      <c r="H11" s="126"/>
      <c r="I11" s="126"/>
    </row>
    <row r="12" spans="1:19" ht="15" customHeight="1">
      <c r="A12" s="117" t="s">
        <v>73</v>
      </c>
      <c r="B12" s="117" t="s">
        <v>74</v>
      </c>
      <c r="C12" s="117" t="s">
        <v>75</v>
      </c>
      <c r="D12" s="117" t="s">
        <v>76</v>
      </c>
      <c r="E12" s="117" t="s">
        <v>77</v>
      </c>
      <c r="F12" s="117" t="s">
        <v>78</v>
      </c>
      <c r="G12" s="124" t="s">
        <v>79</v>
      </c>
      <c r="H12" s="124"/>
      <c r="I12" s="122" t="s">
        <v>80</v>
      </c>
    </row>
    <row r="13" spans="1:19" s="65" customFormat="1" ht="75" customHeight="1">
      <c r="A13" s="117"/>
      <c r="B13" s="117"/>
      <c r="C13" s="117"/>
      <c r="D13" s="117"/>
      <c r="E13" s="117"/>
      <c r="F13" s="117"/>
      <c r="G13" s="40" t="s">
        <v>81</v>
      </c>
      <c r="H13" s="40" t="s">
        <v>82</v>
      </c>
      <c r="I13" s="123"/>
    </row>
    <row r="14" spans="1:19" ht="20.100000000000001" customHeight="1">
      <c r="A14" s="13" t="s">
        <v>83</v>
      </c>
      <c r="B14" s="75">
        <v>0</v>
      </c>
      <c r="C14" s="75">
        <v>0</v>
      </c>
      <c r="D14" s="29">
        <v>2079</v>
      </c>
      <c r="E14" s="73">
        <v>9173</v>
      </c>
      <c r="F14" s="1"/>
      <c r="G14" s="25" t="str">
        <f>IF(B14=0,"",B14/E14)</f>
        <v/>
      </c>
      <c r="H14" s="25" t="str">
        <f>IF(B14=0,"",B14/F14)</f>
        <v/>
      </c>
      <c r="I14" s="25"/>
    </row>
    <row r="15" spans="1:19" ht="20.100000000000001" customHeight="1">
      <c r="A15" s="13" t="s">
        <v>84</v>
      </c>
      <c r="B15" s="75">
        <v>0</v>
      </c>
      <c r="C15" s="75">
        <v>0</v>
      </c>
      <c r="D15" s="29">
        <v>2226</v>
      </c>
      <c r="E15" s="73">
        <v>9173</v>
      </c>
      <c r="F15" s="1"/>
      <c r="G15" s="25" t="str">
        <f t="shared" ref="G15:G25" si="0">IF(B15=0,"",B15/E15)</f>
        <v/>
      </c>
      <c r="H15" s="25" t="str">
        <f t="shared" ref="H15:H25" si="1">IF(B15=0,"",B15/F15)</f>
        <v/>
      </c>
      <c r="I15" s="25"/>
    </row>
    <row r="16" spans="1:19" ht="20.100000000000001" customHeight="1">
      <c r="A16" s="13" t="s">
        <v>85</v>
      </c>
      <c r="B16" s="75">
        <v>0</v>
      </c>
      <c r="C16" s="75">
        <v>0</v>
      </c>
      <c r="D16" s="29">
        <v>2226</v>
      </c>
      <c r="E16" s="73">
        <v>9173</v>
      </c>
      <c r="F16" s="1"/>
      <c r="G16" s="25" t="str">
        <f t="shared" si="0"/>
        <v/>
      </c>
      <c r="H16" s="25" t="str">
        <f t="shared" si="1"/>
        <v/>
      </c>
      <c r="I16" s="25"/>
    </row>
    <row r="17" spans="1:9" ht="20.100000000000001" customHeight="1">
      <c r="A17" s="13" t="s">
        <v>86</v>
      </c>
      <c r="B17" s="75">
        <v>0</v>
      </c>
      <c r="C17" s="75">
        <v>0</v>
      </c>
      <c r="D17" s="29">
        <v>2246</v>
      </c>
      <c r="E17" s="73">
        <v>9173</v>
      </c>
      <c r="F17" s="1"/>
      <c r="G17" s="25" t="str">
        <f t="shared" si="0"/>
        <v/>
      </c>
      <c r="H17" s="25" t="str">
        <f t="shared" si="1"/>
        <v/>
      </c>
      <c r="I17" s="25"/>
    </row>
    <row r="18" spans="1:9" ht="20.100000000000001" customHeight="1">
      <c r="A18" s="13" t="s">
        <v>87</v>
      </c>
      <c r="B18" s="75">
        <v>0</v>
      </c>
      <c r="C18" s="75">
        <v>0</v>
      </c>
      <c r="D18" s="29">
        <v>2258</v>
      </c>
      <c r="E18" s="73">
        <v>9173</v>
      </c>
      <c r="F18" s="1"/>
      <c r="G18" s="25" t="str">
        <f t="shared" si="0"/>
        <v/>
      </c>
      <c r="H18" s="25" t="str">
        <f t="shared" si="1"/>
        <v/>
      </c>
      <c r="I18" s="25"/>
    </row>
    <row r="19" spans="1:9" ht="20.100000000000001" customHeight="1">
      <c r="A19" s="13" t="s">
        <v>88</v>
      </c>
      <c r="B19" s="75">
        <v>0</v>
      </c>
      <c r="C19" s="75">
        <v>0</v>
      </c>
      <c r="D19" s="29">
        <v>2258</v>
      </c>
      <c r="E19" s="73">
        <v>9173</v>
      </c>
      <c r="F19" s="1"/>
      <c r="G19" s="25" t="str">
        <f t="shared" si="0"/>
        <v/>
      </c>
      <c r="H19" s="25" t="str">
        <f t="shared" si="1"/>
        <v/>
      </c>
      <c r="I19" s="25"/>
    </row>
    <row r="20" spans="1:9" ht="20.100000000000001" customHeight="1">
      <c r="A20" s="13" t="s">
        <v>89</v>
      </c>
      <c r="B20" s="75">
        <v>0</v>
      </c>
      <c r="C20" s="75">
        <v>0</v>
      </c>
      <c r="D20" s="29">
        <v>2337</v>
      </c>
      <c r="E20" s="73">
        <v>9173</v>
      </c>
      <c r="F20" s="1"/>
      <c r="G20" s="25" t="str">
        <f t="shared" si="0"/>
        <v/>
      </c>
      <c r="H20" s="25" t="str">
        <f t="shared" si="1"/>
        <v/>
      </c>
      <c r="I20" s="25"/>
    </row>
    <row r="21" spans="1:9" ht="20.100000000000001" customHeight="1">
      <c r="A21" s="13" t="s">
        <v>90</v>
      </c>
      <c r="B21" s="1">
        <v>0</v>
      </c>
      <c r="C21" s="75">
        <v>0</v>
      </c>
      <c r="D21" s="29">
        <v>2383</v>
      </c>
      <c r="E21" s="73">
        <v>9173</v>
      </c>
      <c r="F21" s="1"/>
      <c r="G21" s="25" t="str">
        <f t="shared" si="0"/>
        <v/>
      </c>
      <c r="H21" s="25" t="str">
        <f t="shared" si="1"/>
        <v/>
      </c>
      <c r="I21" s="25"/>
    </row>
    <row r="22" spans="1:9" ht="20.100000000000001" customHeight="1">
      <c r="A22" s="13" t="s">
        <v>91</v>
      </c>
      <c r="B22" s="75">
        <v>0</v>
      </c>
      <c r="C22" s="75">
        <v>0</v>
      </c>
      <c r="D22" s="29">
        <v>2383</v>
      </c>
      <c r="E22" s="73">
        <v>9173</v>
      </c>
      <c r="F22" s="1"/>
      <c r="G22" s="25" t="str">
        <f t="shared" si="0"/>
        <v/>
      </c>
      <c r="H22" s="25" t="str">
        <f t="shared" si="1"/>
        <v/>
      </c>
      <c r="I22" s="25"/>
    </row>
    <row r="23" spans="1:9" ht="20.100000000000001" customHeight="1">
      <c r="A23" s="13" t="s">
        <v>92</v>
      </c>
      <c r="B23" s="1">
        <v>0</v>
      </c>
      <c r="C23" s="75">
        <v>0</v>
      </c>
      <c r="D23" s="29">
        <v>2282.7600000000002</v>
      </c>
      <c r="E23" s="73">
        <v>9173</v>
      </c>
      <c r="F23" s="1"/>
      <c r="G23" s="25" t="str">
        <f t="shared" si="0"/>
        <v/>
      </c>
      <c r="H23" s="25" t="str">
        <f t="shared" si="1"/>
        <v/>
      </c>
      <c r="I23" s="25"/>
    </row>
    <row r="24" spans="1:9" ht="20.100000000000001" customHeight="1">
      <c r="A24" s="13" t="s">
        <v>93</v>
      </c>
      <c r="B24" s="75">
        <v>0</v>
      </c>
      <c r="C24" s="75">
        <v>0</v>
      </c>
      <c r="D24" s="29">
        <v>2215.6999999999998</v>
      </c>
      <c r="E24" s="73">
        <v>9173</v>
      </c>
      <c r="F24" s="1"/>
      <c r="G24" s="25" t="str">
        <f t="shared" si="0"/>
        <v/>
      </c>
      <c r="H24" s="25" t="str">
        <f t="shared" si="1"/>
        <v/>
      </c>
      <c r="I24" s="25"/>
    </row>
    <row r="25" spans="1:9" ht="20.100000000000001" customHeight="1">
      <c r="A25" s="13" t="s">
        <v>94</v>
      </c>
      <c r="B25" s="1">
        <v>0</v>
      </c>
      <c r="C25" s="75">
        <v>0</v>
      </c>
      <c r="D25" s="29">
        <v>2215.6999999999998</v>
      </c>
      <c r="E25" s="73">
        <v>9173</v>
      </c>
      <c r="F25" s="1"/>
      <c r="G25" s="25" t="str">
        <f t="shared" si="0"/>
        <v/>
      </c>
      <c r="H25" s="25" t="str">
        <f t="shared" si="1"/>
        <v/>
      </c>
      <c r="I25" s="25"/>
    </row>
    <row r="26" spans="1:9" s="65" customFormat="1">
      <c r="A26" s="40" t="s">
        <v>95</v>
      </c>
      <c r="B26" s="26" t="str">
        <f>IF(SUM(B14:B25)=0,"",SUM(B14:B25))</f>
        <v/>
      </c>
      <c r="C26" s="17" t="str">
        <f>IF(MAX(C14:C25)=0,"",MAX(C14:C25))</f>
        <v/>
      </c>
      <c r="D26" s="30">
        <f t="shared" ref="D26" si="2">IF(SUM(D14:D25)=0,"",SUM(D14:D25))</f>
        <v>27110.160000000003</v>
      </c>
      <c r="E26" s="18" t="s">
        <v>96</v>
      </c>
      <c r="F26" s="18" t="s">
        <v>96</v>
      </c>
      <c r="G26" s="33" t="s">
        <v>96</v>
      </c>
      <c r="H26" s="33" t="s">
        <v>96</v>
      </c>
      <c r="I26" s="33"/>
    </row>
    <row r="27" spans="1:9" s="65" customFormat="1">
      <c r="A27" s="40" t="s">
        <v>97</v>
      </c>
      <c r="B27" s="26" t="str">
        <f>IF(SUM(B14:B25)=0,"",AVERAGE(B14:B25))</f>
        <v/>
      </c>
      <c r="C27" s="17" t="str">
        <f t="shared" ref="C27:H27" si="3">IF(SUM(C14:C25)=0,"",AVERAGE(C14:C25))</f>
        <v/>
      </c>
      <c r="D27" s="30">
        <f t="shared" si="3"/>
        <v>2259.1800000000003</v>
      </c>
      <c r="E27" s="17">
        <f t="shared" si="3"/>
        <v>9173</v>
      </c>
      <c r="F27" s="17" t="str">
        <f t="shared" si="3"/>
        <v/>
      </c>
      <c r="G27" s="34" t="str">
        <f t="shared" si="3"/>
        <v/>
      </c>
      <c r="H27" s="34" t="str">
        <f t="shared" si="3"/>
        <v/>
      </c>
      <c r="I27" s="34"/>
    </row>
    <row r="30" spans="1:9" ht="18.75">
      <c r="A30" s="114" t="s">
        <v>98</v>
      </c>
      <c r="B30" s="114"/>
      <c r="C30" s="114"/>
      <c r="D30" s="114"/>
      <c r="E30" s="114"/>
      <c r="F30" s="114"/>
      <c r="G30" s="114"/>
      <c r="H30" s="114"/>
    </row>
  </sheetData>
  <sheetProtection selectLockedCells="1"/>
  <mergeCells count="19">
    <mergeCell ref="A1:H1"/>
    <mergeCell ref="A3:C3"/>
    <mergeCell ref="D3:H3"/>
    <mergeCell ref="A4:C4"/>
    <mergeCell ref="A5:C5"/>
    <mergeCell ref="D5:H5"/>
    <mergeCell ref="G12:H12"/>
    <mergeCell ref="I12:I13"/>
    <mergeCell ref="A30:H30"/>
    <mergeCell ref="D6:H6"/>
    <mergeCell ref="D7:H7"/>
    <mergeCell ref="D8:H8"/>
    <mergeCell ref="A11:I11"/>
    <mergeCell ref="A12:A13"/>
    <mergeCell ref="B12:B13"/>
    <mergeCell ref="C12:C13"/>
    <mergeCell ref="D12:D13"/>
    <mergeCell ref="E12:E13"/>
    <mergeCell ref="F12:F13"/>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CB69B-48DC-4F00-BE74-4ED415F08AAE}">
  <dimension ref="A1:S30"/>
  <sheetViews>
    <sheetView topLeftCell="A16" zoomScaleNormal="100" workbookViewId="0">
      <selection activeCell="L26" sqref="L26"/>
    </sheetView>
  </sheetViews>
  <sheetFormatPr defaultColWidth="11.42578125" defaultRowHeight="15"/>
  <cols>
    <col min="1" max="1" width="12" style="15" customWidth="1"/>
    <col min="2" max="3" width="13.7109375" style="15" customWidth="1"/>
    <col min="4" max="4" width="16.7109375" style="15" customWidth="1"/>
    <col min="5" max="6" width="13.7109375" style="15" customWidth="1"/>
    <col min="7" max="8" width="15.7109375" style="15" customWidth="1"/>
    <col min="9" max="9" width="13.7109375" style="15" customWidth="1"/>
    <col min="10" max="10" width="11.42578125" style="15"/>
    <col min="11" max="11" width="26.7109375" style="15" customWidth="1"/>
    <col min="12" max="16384" width="11.42578125" style="15"/>
  </cols>
  <sheetData>
    <row r="1" spans="1:19" ht="18.75">
      <c r="A1" s="114" t="s">
        <v>65</v>
      </c>
      <c r="B1" s="114"/>
      <c r="C1" s="114"/>
      <c r="D1" s="114"/>
      <c r="E1" s="114"/>
      <c r="F1" s="114"/>
      <c r="G1" s="114"/>
      <c r="H1" s="114"/>
    </row>
    <row r="2" spans="1:19">
      <c r="A2" s="62"/>
      <c r="B2" s="62"/>
      <c r="C2" s="62"/>
      <c r="D2" s="62"/>
      <c r="E2" s="62"/>
      <c r="F2" s="62"/>
      <c r="G2" s="62"/>
      <c r="H2" s="62"/>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37"/>
      <c r="E4" s="66"/>
      <c r="F4" s="66"/>
      <c r="G4" s="66"/>
      <c r="H4" s="66"/>
    </row>
    <row r="5" spans="1:19" ht="20.100000000000001" customHeight="1">
      <c r="A5" s="116" t="s">
        <v>68</v>
      </c>
      <c r="B5" s="116"/>
      <c r="C5" s="116"/>
      <c r="D5" s="115"/>
      <c r="E5" s="115"/>
      <c r="F5" s="115"/>
      <c r="G5" s="115"/>
      <c r="H5" s="115"/>
      <c r="L5" s="63"/>
      <c r="M5" s="63"/>
      <c r="N5" s="63"/>
      <c r="O5" s="63"/>
      <c r="P5" s="63"/>
      <c r="Q5" s="63"/>
      <c r="R5" s="63"/>
      <c r="S5" s="63"/>
    </row>
    <row r="6" spans="1:19" ht="20.100000000000001" customHeight="1">
      <c r="A6" s="64" t="s">
        <v>69</v>
      </c>
      <c r="B6" s="64"/>
      <c r="C6" s="64"/>
      <c r="D6" s="115">
        <v>2023</v>
      </c>
      <c r="E6" s="115"/>
      <c r="F6" s="115"/>
      <c r="G6" s="115"/>
      <c r="H6" s="115"/>
      <c r="L6" s="63"/>
      <c r="M6" s="63"/>
      <c r="N6" s="63"/>
      <c r="O6" s="63"/>
      <c r="P6" s="63"/>
      <c r="Q6" s="63"/>
      <c r="R6" s="63"/>
      <c r="S6" s="63"/>
    </row>
    <row r="7" spans="1:19" ht="20.100000000000001" customHeight="1">
      <c r="A7" s="64" t="s">
        <v>70</v>
      </c>
      <c r="B7" s="64"/>
      <c r="C7" s="64"/>
      <c r="D7" s="127">
        <f>'363302'!D7</f>
        <v>45272</v>
      </c>
      <c r="E7" s="115"/>
      <c r="F7" s="115"/>
      <c r="G7" s="115"/>
      <c r="H7" s="115"/>
      <c r="L7" s="63"/>
      <c r="M7" s="63"/>
      <c r="N7" s="63"/>
      <c r="O7" s="63"/>
      <c r="P7" s="63"/>
      <c r="Q7" s="63"/>
      <c r="R7" s="63"/>
      <c r="S7" s="63"/>
    </row>
    <row r="8" spans="1:19" ht="20.100000000000001" customHeight="1">
      <c r="A8" s="64" t="s">
        <v>71</v>
      </c>
      <c r="B8" s="64"/>
      <c r="C8" s="64"/>
      <c r="D8" s="115" t="s">
        <v>60</v>
      </c>
      <c r="E8" s="115"/>
      <c r="F8" s="115"/>
      <c r="G8" s="115"/>
      <c r="H8" s="115"/>
      <c r="L8" s="63"/>
      <c r="M8" s="63"/>
      <c r="N8" s="63"/>
      <c r="O8" s="63"/>
      <c r="P8" s="63"/>
      <c r="Q8" s="63"/>
      <c r="R8" s="63"/>
      <c r="S8" s="63"/>
    </row>
    <row r="11" spans="1:19" ht="15" customHeight="1">
      <c r="A11" s="125" t="s">
        <v>72</v>
      </c>
      <c r="B11" s="126"/>
      <c r="C11" s="126"/>
      <c r="D11" s="126"/>
      <c r="E11" s="126"/>
      <c r="F11" s="126"/>
      <c r="G11" s="126"/>
      <c r="H11" s="126"/>
      <c r="I11" s="126"/>
    </row>
    <row r="12" spans="1:19" ht="15" customHeight="1">
      <c r="A12" s="117" t="s">
        <v>73</v>
      </c>
      <c r="B12" s="117" t="s">
        <v>74</v>
      </c>
      <c r="C12" s="117" t="s">
        <v>75</v>
      </c>
      <c r="D12" s="117" t="s">
        <v>76</v>
      </c>
      <c r="E12" s="117" t="s">
        <v>77</v>
      </c>
      <c r="F12" s="117" t="s">
        <v>78</v>
      </c>
      <c r="G12" s="124" t="s">
        <v>79</v>
      </c>
      <c r="H12" s="124"/>
      <c r="I12" s="122" t="s">
        <v>80</v>
      </c>
    </row>
    <row r="13" spans="1:19" s="65" customFormat="1" ht="75" customHeight="1">
      <c r="A13" s="117"/>
      <c r="B13" s="117"/>
      <c r="C13" s="117"/>
      <c r="D13" s="117"/>
      <c r="E13" s="117"/>
      <c r="F13" s="117"/>
      <c r="G13" s="40" t="s">
        <v>81</v>
      </c>
      <c r="H13" s="40" t="s">
        <v>82</v>
      </c>
      <c r="I13" s="123"/>
    </row>
    <row r="14" spans="1:19" ht="20.100000000000001" customHeight="1">
      <c r="A14" s="13" t="s">
        <v>83</v>
      </c>
      <c r="B14" s="72">
        <v>14080</v>
      </c>
      <c r="C14" s="1">
        <v>49.44</v>
      </c>
      <c r="D14" s="71">
        <v>867905.89</v>
      </c>
      <c r="E14" s="73">
        <v>9173</v>
      </c>
      <c r="F14" s="1"/>
      <c r="G14" s="25">
        <f>IF(B14=0,"",B14/E14)</f>
        <v>1.5349394963479777</v>
      </c>
      <c r="H14" s="25" t="e">
        <f>IF(B14=0,"",B14/F14)</f>
        <v>#DIV/0!</v>
      </c>
      <c r="I14" s="25"/>
    </row>
    <row r="15" spans="1:19" ht="20.100000000000001" customHeight="1">
      <c r="A15" s="13" t="s">
        <v>84</v>
      </c>
      <c r="B15" s="72">
        <v>18240</v>
      </c>
      <c r="C15" s="1">
        <v>69.44</v>
      </c>
      <c r="D15" s="71">
        <v>1236768.19</v>
      </c>
      <c r="E15" s="73">
        <v>9173</v>
      </c>
      <c r="F15" s="1"/>
      <c r="G15" s="25">
        <f t="shared" ref="G15:G25" si="0">IF(B15=0,"",B15/E15)</f>
        <v>1.9884443475416984</v>
      </c>
      <c r="H15" s="25" t="e">
        <f t="shared" ref="H15:H25" si="1">IF(B15=0,"",B15/F15)</f>
        <v>#DIV/0!</v>
      </c>
      <c r="I15" s="25"/>
    </row>
    <row r="16" spans="1:19" ht="20.100000000000001" customHeight="1">
      <c r="A16" s="13" t="s">
        <v>85</v>
      </c>
      <c r="B16" s="72">
        <v>26720</v>
      </c>
      <c r="C16" s="1">
        <v>71.2</v>
      </c>
      <c r="D16" s="71">
        <v>1621458.75</v>
      </c>
      <c r="E16" s="73">
        <v>9173</v>
      </c>
      <c r="F16" s="1"/>
      <c r="G16" s="25">
        <f t="shared" si="0"/>
        <v>2.9128965442058212</v>
      </c>
      <c r="H16" s="25" t="e">
        <f t="shared" si="1"/>
        <v>#DIV/0!</v>
      </c>
      <c r="I16" s="25"/>
    </row>
    <row r="17" spans="1:11" ht="20.100000000000001" customHeight="1">
      <c r="A17" s="13" t="s">
        <v>86</v>
      </c>
      <c r="B17" s="72">
        <v>22240</v>
      </c>
      <c r="C17" s="1">
        <v>72</v>
      </c>
      <c r="D17" s="74">
        <v>1441690.96</v>
      </c>
      <c r="E17" s="73">
        <v>9173</v>
      </c>
      <c r="F17" s="1"/>
      <c r="G17" s="25">
        <f t="shared" si="0"/>
        <v>2.4245067044587376</v>
      </c>
      <c r="H17" s="25" t="e">
        <f t="shared" si="1"/>
        <v>#DIV/0!</v>
      </c>
      <c r="I17" s="25"/>
    </row>
    <row r="18" spans="1:11" ht="20.100000000000001" customHeight="1">
      <c r="A18" s="13" t="s">
        <v>87</v>
      </c>
      <c r="B18" s="72">
        <v>22400</v>
      </c>
      <c r="C18" s="1">
        <v>70.08</v>
      </c>
      <c r="D18" s="74">
        <v>1443961.19</v>
      </c>
      <c r="E18" s="73">
        <v>9173</v>
      </c>
      <c r="F18" s="1"/>
      <c r="G18" s="25">
        <f t="shared" si="0"/>
        <v>2.4419491987354194</v>
      </c>
      <c r="H18" s="25" t="e">
        <f t="shared" si="1"/>
        <v>#DIV/0!</v>
      </c>
      <c r="I18" s="25"/>
    </row>
    <row r="19" spans="1:11" ht="20.100000000000001" customHeight="1">
      <c r="A19" s="13" t="s">
        <v>88</v>
      </c>
      <c r="B19" s="72">
        <v>22080</v>
      </c>
      <c r="C19" s="1">
        <v>68.64</v>
      </c>
      <c r="D19" s="74">
        <v>1420584.62</v>
      </c>
      <c r="E19" s="73">
        <v>9173</v>
      </c>
      <c r="F19" s="1"/>
      <c r="G19" s="25">
        <f t="shared" si="0"/>
        <v>2.4070642101820559</v>
      </c>
      <c r="H19" s="25" t="e">
        <f t="shared" si="1"/>
        <v>#DIV/0!</v>
      </c>
      <c r="I19" s="25"/>
    </row>
    <row r="20" spans="1:11" ht="20.100000000000001" customHeight="1">
      <c r="A20" s="13" t="s">
        <v>89</v>
      </c>
      <c r="B20" s="72">
        <v>12320</v>
      </c>
      <c r="C20" s="1">
        <v>42.56</v>
      </c>
      <c r="D20" s="29">
        <v>848849.53</v>
      </c>
      <c r="E20" s="73">
        <v>9173</v>
      </c>
      <c r="F20" s="1"/>
      <c r="G20" s="25">
        <f t="shared" si="0"/>
        <v>1.3430720593044805</v>
      </c>
      <c r="H20" s="25" t="e">
        <f t="shared" si="1"/>
        <v>#DIV/0!</v>
      </c>
      <c r="I20" s="25"/>
    </row>
    <row r="21" spans="1:11" ht="20.100000000000001" customHeight="1">
      <c r="A21" s="13" t="s">
        <v>90</v>
      </c>
      <c r="B21" s="1">
        <v>23680</v>
      </c>
      <c r="C21" s="1">
        <v>72.64</v>
      </c>
      <c r="D21" s="74">
        <v>1601356.1</v>
      </c>
      <c r="E21" s="73">
        <v>9173</v>
      </c>
      <c r="F21" s="1"/>
      <c r="G21" s="25">
        <f t="shared" si="0"/>
        <v>2.5814891529488717</v>
      </c>
      <c r="H21" s="25" t="e">
        <f t="shared" si="1"/>
        <v>#DIV/0!</v>
      </c>
      <c r="I21" s="25"/>
    </row>
    <row r="22" spans="1:11" ht="20.100000000000001" customHeight="1">
      <c r="A22" s="13" t="s">
        <v>91</v>
      </c>
      <c r="B22" s="1">
        <v>21760</v>
      </c>
      <c r="C22" s="1">
        <v>73.760000000000005</v>
      </c>
      <c r="D22" s="74">
        <v>1518258.7</v>
      </c>
      <c r="E22" s="73">
        <v>9173</v>
      </c>
      <c r="F22" s="1"/>
      <c r="G22" s="25">
        <f t="shared" si="0"/>
        <v>2.3721792216286928</v>
      </c>
      <c r="H22" s="25" t="e">
        <f t="shared" si="1"/>
        <v>#DIV/0!</v>
      </c>
      <c r="I22" s="25"/>
    </row>
    <row r="23" spans="1:11" ht="20.100000000000001" customHeight="1">
      <c r="A23" s="13" t="s">
        <v>92</v>
      </c>
      <c r="B23" s="1">
        <v>23520</v>
      </c>
      <c r="C23" s="1">
        <v>68.319999999999993</v>
      </c>
      <c r="D23" s="29">
        <v>1499020.07</v>
      </c>
      <c r="E23" s="73">
        <v>9173</v>
      </c>
      <c r="F23" s="1"/>
      <c r="G23" s="25">
        <f t="shared" si="0"/>
        <v>2.5640466586721899</v>
      </c>
      <c r="H23" s="25" t="e">
        <f t="shared" si="1"/>
        <v>#DIV/0!</v>
      </c>
      <c r="I23" s="25"/>
    </row>
    <row r="24" spans="1:11" ht="20.100000000000001" customHeight="1">
      <c r="A24" s="13" t="s">
        <v>93</v>
      </c>
      <c r="B24" s="1">
        <v>25760</v>
      </c>
      <c r="C24" s="1">
        <v>68.319999999999993</v>
      </c>
      <c r="D24" s="29">
        <v>1553411.22</v>
      </c>
      <c r="E24" s="73">
        <v>9173</v>
      </c>
      <c r="F24" s="1"/>
      <c r="G24" s="25">
        <f t="shared" si="0"/>
        <v>2.808241578545732</v>
      </c>
      <c r="H24" s="25" t="e">
        <f t="shared" si="1"/>
        <v>#DIV/0!</v>
      </c>
      <c r="I24" s="25"/>
    </row>
    <row r="25" spans="1:11" ht="20.100000000000001" customHeight="1">
      <c r="A25" s="13" t="s">
        <v>94</v>
      </c>
      <c r="B25" s="1">
        <v>13920</v>
      </c>
      <c r="C25" s="1">
        <v>51.52</v>
      </c>
      <c r="D25" s="29">
        <v>930199.68</v>
      </c>
      <c r="E25" s="73">
        <v>9173</v>
      </c>
      <c r="F25" s="1"/>
      <c r="G25" s="25">
        <f t="shared" si="0"/>
        <v>1.5174970020712961</v>
      </c>
      <c r="H25" s="25" t="e">
        <f t="shared" si="1"/>
        <v>#DIV/0!</v>
      </c>
      <c r="I25" s="25"/>
    </row>
    <row r="26" spans="1:11" s="65" customFormat="1">
      <c r="A26" s="40" t="s">
        <v>95</v>
      </c>
      <c r="B26" s="26">
        <f>IF(SUM(B14:B25)=0,"",SUM(B14:B25))</f>
        <v>246720</v>
      </c>
      <c r="C26" s="17">
        <f>IF(MAX(C14:C25)=0,"",MAX(C14:C25))</f>
        <v>73.760000000000005</v>
      </c>
      <c r="D26" s="30">
        <f t="shared" ref="D26" si="2">IF(SUM(D14:D25)=0,"",SUM(D14:D25))</f>
        <v>15983464.9</v>
      </c>
      <c r="E26" s="18" t="s">
        <v>96</v>
      </c>
      <c r="F26" s="18" t="s">
        <v>96</v>
      </c>
      <c r="G26" s="33" t="s">
        <v>96</v>
      </c>
      <c r="H26" s="33" t="s">
        <v>96</v>
      </c>
      <c r="I26" s="33"/>
      <c r="K26" s="15"/>
    </row>
    <row r="27" spans="1:11" s="65" customFormat="1">
      <c r="A27" s="40" t="s">
        <v>97</v>
      </c>
      <c r="B27" s="26">
        <f>IF(SUM(B14:B25)=0,"",AVERAGE(B14:B25))</f>
        <v>20560</v>
      </c>
      <c r="C27" s="17">
        <f t="shared" ref="C27:H27" si="3">IF(SUM(C14:C25)=0,"",AVERAGE(C14:C25))</f>
        <v>64.826666666666654</v>
      </c>
      <c r="D27" s="30">
        <f t="shared" si="3"/>
        <v>1331955.4083333334</v>
      </c>
      <c r="E27" s="17">
        <f t="shared" si="3"/>
        <v>9173</v>
      </c>
      <c r="F27" s="17" t="str">
        <f t="shared" si="3"/>
        <v/>
      </c>
      <c r="G27" s="34">
        <f t="shared" si="3"/>
        <v>2.2413605145535809</v>
      </c>
      <c r="H27" s="34" t="e">
        <f t="shared" si="3"/>
        <v>#DIV/0!</v>
      </c>
      <c r="I27" s="34"/>
      <c r="K27" s="15"/>
    </row>
    <row r="30" spans="1:11" ht="18.75">
      <c r="A30" s="114" t="s">
        <v>98</v>
      </c>
      <c r="B30" s="114"/>
      <c r="C30" s="114"/>
      <c r="D30" s="114"/>
      <c r="E30" s="114"/>
      <c r="F30" s="114"/>
      <c r="G30" s="114"/>
      <c r="H30" s="114"/>
    </row>
  </sheetData>
  <sheetProtection selectLockedCells="1"/>
  <mergeCells count="19">
    <mergeCell ref="A1:H1"/>
    <mergeCell ref="A3:C3"/>
    <mergeCell ref="D3:H3"/>
    <mergeCell ref="A4:C4"/>
    <mergeCell ref="A5:C5"/>
    <mergeCell ref="D5:H5"/>
    <mergeCell ref="G12:H12"/>
    <mergeCell ref="I12:I13"/>
    <mergeCell ref="A30:H30"/>
    <mergeCell ref="D6:H6"/>
    <mergeCell ref="D7:H7"/>
    <mergeCell ref="D8:H8"/>
    <mergeCell ref="A11:I11"/>
    <mergeCell ref="A12:A13"/>
    <mergeCell ref="B12:B13"/>
    <mergeCell ref="C12:C13"/>
    <mergeCell ref="D12:D13"/>
    <mergeCell ref="E12:E13"/>
    <mergeCell ref="F12:F13"/>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58AF-FF98-42D3-B545-A02E266A904E}">
  <sheetPr>
    <tabColor rgb="FFFF0000"/>
  </sheetPr>
  <dimension ref="A1:S30"/>
  <sheetViews>
    <sheetView topLeftCell="A16" zoomScaleNormal="100" workbookViewId="0">
      <selection activeCell="D24" sqref="D24"/>
    </sheetView>
  </sheetViews>
  <sheetFormatPr defaultColWidth="11.42578125" defaultRowHeight="15"/>
  <cols>
    <col min="1" max="1" width="12" style="15" customWidth="1"/>
    <col min="2" max="3" width="13.7109375" style="15" customWidth="1"/>
    <col min="4" max="4" width="16.85546875" style="15" customWidth="1"/>
    <col min="5" max="6" width="13.7109375" style="15" customWidth="1"/>
    <col min="7" max="8" width="15.7109375" style="15" customWidth="1"/>
    <col min="9" max="9" width="13.7109375" style="15" customWidth="1"/>
    <col min="10" max="16384" width="11.42578125" style="15"/>
  </cols>
  <sheetData>
    <row r="1" spans="1:19" ht="18.75">
      <c r="A1" s="114" t="s">
        <v>65</v>
      </c>
      <c r="B1" s="114"/>
      <c r="C1" s="114"/>
      <c r="D1" s="114"/>
      <c r="E1" s="114"/>
      <c r="F1" s="114"/>
      <c r="G1" s="114"/>
      <c r="H1" s="114"/>
    </row>
    <row r="2" spans="1:19">
      <c r="A2" s="62"/>
      <c r="B2" s="62"/>
      <c r="C2" s="62"/>
      <c r="D2" s="62"/>
      <c r="E2" s="62"/>
      <c r="F2" s="62"/>
      <c r="G2" s="62"/>
      <c r="H2" s="62"/>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37"/>
      <c r="E4" s="66"/>
      <c r="F4" s="66"/>
      <c r="G4" s="66"/>
      <c r="H4" s="66"/>
    </row>
    <row r="5" spans="1:19" ht="20.100000000000001" customHeight="1">
      <c r="A5" s="116" t="s">
        <v>68</v>
      </c>
      <c r="B5" s="116"/>
      <c r="C5" s="116"/>
      <c r="D5" s="115"/>
      <c r="E5" s="115"/>
      <c r="F5" s="115"/>
      <c r="G5" s="115"/>
      <c r="H5" s="115"/>
      <c r="L5" s="63"/>
      <c r="M5" s="63"/>
      <c r="N5" s="63"/>
      <c r="O5" s="63"/>
      <c r="P5" s="63"/>
      <c r="Q5" s="63"/>
      <c r="R5" s="63"/>
      <c r="S5" s="63"/>
    </row>
    <row r="6" spans="1:19" ht="20.100000000000001" customHeight="1">
      <c r="A6" s="64" t="s">
        <v>69</v>
      </c>
      <c r="B6" s="64"/>
      <c r="C6" s="64"/>
      <c r="D6" s="115">
        <v>2023</v>
      </c>
      <c r="E6" s="115"/>
      <c r="F6" s="115"/>
      <c r="G6" s="115"/>
      <c r="H6" s="115"/>
      <c r="L6" s="63"/>
      <c r="M6" s="63"/>
      <c r="N6" s="63"/>
      <c r="O6" s="63"/>
      <c r="P6" s="63"/>
      <c r="Q6" s="63"/>
      <c r="R6" s="63"/>
      <c r="S6" s="63"/>
    </row>
    <row r="7" spans="1:19" ht="20.100000000000001" customHeight="1">
      <c r="A7" s="64" t="s">
        <v>70</v>
      </c>
      <c r="B7" s="64"/>
      <c r="C7" s="64"/>
      <c r="D7" s="127">
        <f>'363302'!D7</f>
        <v>45272</v>
      </c>
      <c r="E7" s="115"/>
      <c r="F7" s="115"/>
      <c r="G7" s="115"/>
      <c r="H7" s="115"/>
      <c r="L7" s="63"/>
      <c r="M7" s="63"/>
      <c r="N7" s="63"/>
      <c r="O7" s="63"/>
      <c r="P7" s="63"/>
      <c r="Q7" s="63"/>
      <c r="R7" s="63"/>
      <c r="S7" s="63"/>
    </row>
    <row r="8" spans="1:19" ht="20.100000000000001" customHeight="1">
      <c r="A8" s="64" t="s">
        <v>71</v>
      </c>
      <c r="B8" s="64"/>
      <c r="C8" s="64"/>
      <c r="D8" s="115" t="s">
        <v>60</v>
      </c>
      <c r="E8" s="115"/>
      <c r="F8" s="115"/>
      <c r="G8" s="115"/>
      <c r="H8" s="115"/>
      <c r="L8" s="63"/>
      <c r="M8" s="63"/>
      <c r="N8" s="63"/>
      <c r="O8" s="63"/>
      <c r="P8" s="63"/>
      <c r="Q8" s="63"/>
      <c r="R8" s="63"/>
      <c r="S8" s="63"/>
    </row>
    <row r="11" spans="1:19" ht="15" customHeight="1">
      <c r="A11" s="125" t="s">
        <v>72</v>
      </c>
      <c r="B11" s="126"/>
      <c r="C11" s="126"/>
      <c r="D11" s="126"/>
      <c r="E11" s="126"/>
      <c r="F11" s="126"/>
      <c r="G11" s="126"/>
      <c r="H11" s="126"/>
      <c r="I11" s="126"/>
    </row>
    <row r="12" spans="1:19" ht="15" customHeight="1">
      <c r="A12" s="117" t="s">
        <v>73</v>
      </c>
      <c r="B12" s="117" t="s">
        <v>74</v>
      </c>
      <c r="C12" s="117" t="s">
        <v>75</v>
      </c>
      <c r="D12" s="117" t="s">
        <v>76</v>
      </c>
      <c r="E12" s="117" t="s">
        <v>77</v>
      </c>
      <c r="F12" s="117" t="s">
        <v>78</v>
      </c>
      <c r="G12" s="124" t="s">
        <v>79</v>
      </c>
      <c r="H12" s="124"/>
      <c r="I12" s="122" t="s">
        <v>80</v>
      </c>
    </row>
    <row r="13" spans="1:19" s="65" customFormat="1" ht="75" customHeight="1">
      <c r="A13" s="117"/>
      <c r="B13" s="117"/>
      <c r="C13" s="117"/>
      <c r="D13" s="117"/>
      <c r="E13" s="117"/>
      <c r="F13" s="117"/>
      <c r="G13" s="40" t="s">
        <v>81</v>
      </c>
      <c r="H13" s="40" t="s">
        <v>82</v>
      </c>
      <c r="I13" s="123"/>
    </row>
    <row r="14" spans="1:19" ht="20.100000000000001" customHeight="1">
      <c r="A14" s="13" t="s">
        <v>83</v>
      </c>
      <c r="B14" s="72">
        <v>68949</v>
      </c>
      <c r="C14" s="1">
        <v>153.30000000000001</v>
      </c>
      <c r="D14" s="71">
        <v>5587895</v>
      </c>
      <c r="E14" s="73">
        <v>9173</v>
      </c>
      <c r="F14" s="1">
        <v>0</v>
      </c>
      <c r="G14" s="25">
        <f>IF(B14=0,"",B14/E14)</f>
        <v>7.5165158617682328</v>
      </c>
      <c r="H14" s="25" t="e">
        <f t="shared" ref="H14:H25" si="0">IF(B14=0,"",B14/F14)</f>
        <v>#DIV/0!</v>
      </c>
      <c r="I14" s="25"/>
    </row>
    <row r="15" spans="1:19" ht="20.100000000000001" customHeight="1">
      <c r="A15" s="13" t="s">
        <v>84</v>
      </c>
      <c r="B15" s="72">
        <v>68397</v>
      </c>
      <c r="C15" s="1">
        <v>153.30000000000001</v>
      </c>
      <c r="D15" s="71">
        <v>5556125</v>
      </c>
      <c r="E15" s="73">
        <v>9173</v>
      </c>
      <c r="F15" s="1">
        <v>0</v>
      </c>
      <c r="G15" s="25">
        <f t="shared" ref="G15:G25" si="1">IF(B15=0,"",B15/E15)</f>
        <v>7.4563392565136812</v>
      </c>
      <c r="H15" s="25" t="e">
        <f t="shared" si="0"/>
        <v>#DIV/0!</v>
      </c>
      <c r="I15" s="25"/>
    </row>
    <row r="16" spans="1:19" ht="20.100000000000001" customHeight="1">
      <c r="A16" s="13" t="s">
        <v>85</v>
      </c>
      <c r="B16" s="72">
        <v>75616</v>
      </c>
      <c r="C16" s="1">
        <v>157.5</v>
      </c>
      <c r="D16" s="71">
        <v>6011585</v>
      </c>
      <c r="E16" s="73">
        <v>9173</v>
      </c>
      <c r="F16" s="1">
        <v>0</v>
      </c>
      <c r="G16" s="25">
        <f t="shared" si="1"/>
        <v>8.2433227951597079</v>
      </c>
      <c r="H16" s="25" t="e">
        <f t="shared" si="0"/>
        <v>#DIV/0!</v>
      </c>
      <c r="I16" s="25"/>
    </row>
    <row r="17" spans="1:9" ht="20.100000000000001" customHeight="1">
      <c r="A17" s="13" t="s">
        <v>86</v>
      </c>
      <c r="B17" s="72">
        <v>71930</v>
      </c>
      <c r="C17" s="72">
        <v>153.30000000000001</v>
      </c>
      <c r="D17" s="71">
        <v>6350145</v>
      </c>
      <c r="E17" s="73">
        <v>9173</v>
      </c>
      <c r="F17" s="1">
        <v>0</v>
      </c>
      <c r="G17" s="25">
        <f t="shared" si="1"/>
        <v>7.8414913332606559</v>
      </c>
      <c r="H17" s="25" t="e">
        <f t="shared" si="0"/>
        <v>#DIV/0!</v>
      </c>
      <c r="I17" s="25"/>
    </row>
    <row r="18" spans="1:9" ht="20.100000000000001" customHeight="1">
      <c r="A18" s="13" t="s">
        <v>87</v>
      </c>
      <c r="B18" s="72">
        <v>86689</v>
      </c>
      <c r="C18" s="72">
        <v>189</v>
      </c>
      <c r="D18" s="71">
        <v>7554260</v>
      </c>
      <c r="E18" s="73">
        <v>9173</v>
      </c>
      <c r="F18" s="1">
        <v>0</v>
      </c>
      <c r="G18" s="25">
        <f t="shared" si="1"/>
        <v>9.4504524146953006</v>
      </c>
      <c r="H18" s="25" t="e">
        <f t="shared" si="0"/>
        <v>#DIV/0!</v>
      </c>
      <c r="I18" s="25"/>
    </row>
    <row r="19" spans="1:9" ht="20.100000000000001" customHeight="1">
      <c r="A19" s="13" t="s">
        <v>88</v>
      </c>
      <c r="B19" s="72">
        <v>79288</v>
      </c>
      <c r="C19" s="72">
        <v>153.30000000000001</v>
      </c>
      <c r="D19" s="71">
        <v>6918330</v>
      </c>
      <c r="E19" s="73">
        <v>9173</v>
      </c>
      <c r="F19" s="1">
        <v>0</v>
      </c>
      <c r="G19" s="25">
        <f t="shared" si="1"/>
        <v>8.643628038809549</v>
      </c>
      <c r="H19" s="25" t="e">
        <f t="shared" si="0"/>
        <v>#DIV/0!</v>
      </c>
      <c r="I19" s="25"/>
    </row>
    <row r="20" spans="1:9" ht="20.100000000000001" customHeight="1">
      <c r="A20" s="13" t="s">
        <v>89</v>
      </c>
      <c r="B20" s="72">
        <v>74515</v>
      </c>
      <c r="C20" s="72">
        <v>153.30000000000001</v>
      </c>
      <c r="D20" s="29">
        <v>6402395</v>
      </c>
      <c r="E20" s="73">
        <v>9173</v>
      </c>
      <c r="F20" s="1">
        <v>0</v>
      </c>
      <c r="G20" s="25">
        <f t="shared" si="1"/>
        <v>8.1232966314182935</v>
      </c>
      <c r="H20" s="25" t="e">
        <f t="shared" si="0"/>
        <v>#DIV/0!</v>
      </c>
      <c r="I20" s="25"/>
    </row>
    <row r="21" spans="1:9" ht="20.100000000000001" customHeight="1">
      <c r="A21" s="13" t="s">
        <v>90</v>
      </c>
      <c r="B21" s="1">
        <v>80453</v>
      </c>
      <c r="C21" s="1">
        <v>170.1</v>
      </c>
      <c r="D21" s="29">
        <v>7039405</v>
      </c>
      <c r="E21" s="73">
        <v>9173</v>
      </c>
      <c r="F21" s="1">
        <v>0</v>
      </c>
      <c r="G21" s="25">
        <f t="shared" si="1"/>
        <v>8.7706312002616382</v>
      </c>
      <c r="H21" s="25" t="e">
        <f t="shared" si="0"/>
        <v>#DIV/0!</v>
      </c>
      <c r="I21" s="25"/>
    </row>
    <row r="22" spans="1:9" ht="20.100000000000001" customHeight="1">
      <c r="A22" s="13" t="s">
        <v>91</v>
      </c>
      <c r="B22" s="1">
        <v>77679</v>
      </c>
      <c r="C22" s="1">
        <v>170.1</v>
      </c>
      <c r="D22" s="29">
        <v>6864485</v>
      </c>
      <c r="E22" s="73">
        <v>9173</v>
      </c>
      <c r="F22" s="1">
        <v>0</v>
      </c>
      <c r="G22" s="25">
        <f t="shared" si="1"/>
        <v>8.4682219557396703</v>
      </c>
      <c r="H22" s="25" t="e">
        <f t="shared" si="0"/>
        <v>#DIV/0!</v>
      </c>
      <c r="I22" s="25"/>
    </row>
    <row r="23" spans="1:9" ht="20.100000000000001" customHeight="1">
      <c r="A23" s="13" t="s">
        <v>92</v>
      </c>
      <c r="B23" s="1">
        <v>77552</v>
      </c>
      <c r="C23" s="80">
        <f>AVERAGE(C14:C22)</f>
        <v>161.46666666666664</v>
      </c>
      <c r="D23" s="29">
        <v>6162780</v>
      </c>
      <c r="E23" s="73">
        <v>9173</v>
      </c>
      <c r="F23" s="1">
        <v>0</v>
      </c>
      <c r="G23" s="25">
        <f t="shared" si="1"/>
        <v>8.4543769759075555</v>
      </c>
      <c r="H23" s="25" t="e">
        <f t="shared" si="0"/>
        <v>#DIV/0!</v>
      </c>
      <c r="I23" s="25"/>
    </row>
    <row r="24" spans="1:9" ht="20.100000000000001" customHeight="1">
      <c r="A24" s="13" t="s">
        <v>93</v>
      </c>
      <c r="B24" s="1">
        <v>71994</v>
      </c>
      <c r="C24" s="1">
        <v>168</v>
      </c>
      <c r="D24" s="29">
        <v>5884505</v>
      </c>
      <c r="E24" s="73">
        <v>9173</v>
      </c>
      <c r="F24" s="1">
        <v>0</v>
      </c>
      <c r="G24" s="25">
        <f t="shared" si="1"/>
        <v>7.848468330971329</v>
      </c>
      <c r="H24" s="25" t="e">
        <f t="shared" si="0"/>
        <v>#DIV/0!</v>
      </c>
      <c r="I24" s="25"/>
    </row>
    <row r="25" spans="1:9" ht="20.100000000000001" customHeight="1">
      <c r="A25" s="13" t="s">
        <v>94</v>
      </c>
      <c r="B25" s="1">
        <v>64399</v>
      </c>
      <c r="C25" s="80">
        <f>AVERAGE(C16:C24)</f>
        <v>164.00740740740741</v>
      </c>
      <c r="D25" s="29">
        <v>5772450</v>
      </c>
      <c r="E25" s="73">
        <v>9173</v>
      </c>
      <c r="F25" s="1">
        <v>0</v>
      </c>
      <c r="G25" s="25">
        <f t="shared" si="1"/>
        <v>7.0204949307751008</v>
      </c>
      <c r="H25" s="25" t="e">
        <f t="shared" si="0"/>
        <v>#DIV/0!</v>
      </c>
      <c r="I25" s="25"/>
    </row>
    <row r="26" spans="1:9" s="65" customFormat="1">
      <c r="A26" s="40" t="s">
        <v>95</v>
      </c>
      <c r="B26" s="26">
        <f>IF(SUM(B14:B25)=0,"",SUM(B14:B25))</f>
        <v>897461</v>
      </c>
      <c r="C26" s="17">
        <f>IF(MAX(C14:C25)=0,"",MAX(C14:C25))</f>
        <v>189</v>
      </c>
      <c r="D26" s="30">
        <f t="shared" ref="D26" si="2">IF(SUM(D14:D25)=0,"",SUM(D14:D25))</f>
        <v>76104360</v>
      </c>
      <c r="E26" s="18" t="s">
        <v>96</v>
      </c>
      <c r="F26" s="18" t="s">
        <v>96</v>
      </c>
      <c r="G26" s="33" t="s">
        <v>96</v>
      </c>
      <c r="H26" s="33" t="s">
        <v>96</v>
      </c>
      <c r="I26" s="33"/>
    </row>
    <row r="27" spans="1:9" s="65" customFormat="1">
      <c r="A27" s="40" t="s">
        <v>97</v>
      </c>
      <c r="B27" s="26">
        <f>IF(SUM(B14:B25)=0,"",AVERAGE(B14:B25))</f>
        <v>74788.416666666672</v>
      </c>
      <c r="C27" s="17">
        <f t="shared" ref="C27:H27" si="3">IF(SUM(C14:C25)=0,"",AVERAGE(C14:C25))</f>
        <v>162.22283950617282</v>
      </c>
      <c r="D27" s="30">
        <f t="shared" si="3"/>
        <v>6342030</v>
      </c>
      <c r="E27" s="17">
        <f t="shared" si="3"/>
        <v>9173</v>
      </c>
      <c r="F27" s="17" t="str">
        <f t="shared" si="3"/>
        <v/>
      </c>
      <c r="G27" s="34">
        <f t="shared" si="3"/>
        <v>8.1531033104400574</v>
      </c>
      <c r="H27" s="34" t="e">
        <f t="shared" si="3"/>
        <v>#DIV/0!</v>
      </c>
      <c r="I27" s="34"/>
    </row>
    <row r="30" spans="1:9" ht="18.75">
      <c r="A30" s="114" t="s">
        <v>98</v>
      </c>
      <c r="B30" s="114"/>
      <c r="C30" s="114"/>
      <c r="D30" s="114"/>
      <c r="E30" s="114"/>
      <c r="F30" s="114"/>
      <c r="G30" s="114"/>
      <c r="H30" s="114"/>
    </row>
  </sheetData>
  <sheetProtection selectLockedCells="1"/>
  <mergeCells count="19">
    <mergeCell ref="A1:H1"/>
    <mergeCell ref="A3:C3"/>
    <mergeCell ref="D3:H3"/>
    <mergeCell ref="A4:C4"/>
    <mergeCell ref="A5:C5"/>
    <mergeCell ref="D5:H5"/>
    <mergeCell ref="G12:H12"/>
    <mergeCell ref="I12:I13"/>
    <mergeCell ref="A30:H30"/>
    <mergeCell ref="D6:H6"/>
    <mergeCell ref="D7:H7"/>
    <mergeCell ref="D8:H8"/>
    <mergeCell ref="A11:I11"/>
    <mergeCell ref="A12:A13"/>
    <mergeCell ref="B12:B13"/>
    <mergeCell ref="C12:C13"/>
    <mergeCell ref="D12:D13"/>
    <mergeCell ref="E12:E13"/>
    <mergeCell ref="F12:F13"/>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32"/>
  <sheetViews>
    <sheetView topLeftCell="A8" zoomScale="90" zoomScaleNormal="90" workbookViewId="0">
      <selection activeCell="C18" sqref="C18"/>
    </sheetView>
  </sheetViews>
  <sheetFormatPr defaultColWidth="11.42578125" defaultRowHeight="15"/>
  <cols>
    <col min="1" max="1" width="6.28515625" style="5" customWidth="1"/>
    <col min="2" max="2" width="23" style="5" customWidth="1"/>
    <col min="3" max="7" width="13.7109375" style="5" customWidth="1"/>
    <col min="8" max="8" width="17.5703125" style="5" customWidth="1"/>
    <col min="9" max="9" width="15.7109375" style="5" customWidth="1"/>
    <col min="10" max="10" width="12.42578125" style="5" bestFit="1" customWidth="1"/>
    <col min="11" max="16384" width="11.42578125" style="5"/>
  </cols>
  <sheetData>
    <row r="1" spans="1:9" ht="20.100000000000001" customHeight="1">
      <c r="A1" s="134" t="s">
        <v>99</v>
      </c>
      <c r="B1" s="134"/>
      <c r="C1" s="134"/>
      <c r="D1" s="134"/>
      <c r="E1" s="134"/>
      <c r="F1" s="134"/>
      <c r="G1" s="134"/>
      <c r="H1" s="134"/>
      <c r="I1" s="134"/>
    </row>
    <row r="2" spans="1:9" ht="20.100000000000001" customHeight="1">
      <c r="A2" s="4"/>
      <c r="B2" s="4"/>
      <c r="C2" s="4"/>
      <c r="D2" s="4"/>
      <c r="E2" s="4"/>
      <c r="F2" s="4"/>
      <c r="G2" s="4"/>
      <c r="H2" s="4"/>
      <c r="I2" s="4"/>
    </row>
    <row r="3" spans="1:9" s="67" customFormat="1" ht="20.100000000000001" customHeight="1">
      <c r="A3" s="131" t="s">
        <v>66</v>
      </c>
      <c r="B3" s="131"/>
      <c r="C3" s="132" t="str">
        <f>IF('3-Datos generales'!H11="","",'3-Datos generales'!H11)</f>
        <v>Instituto Tecnológico de Costa Rica</v>
      </c>
      <c r="D3" s="132"/>
      <c r="E3" s="132"/>
      <c r="F3" s="132"/>
      <c r="G3" s="132"/>
      <c r="H3" s="132"/>
      <c r="I3" s="132"/>
    </row>
    <row r="4" spans="1:9" s="68" customFormat="1" ht="20.100000000000001" customHeight="1">
      <c r="A4" s="137" t="s">
        <v>69</v>
      </c>
      <c r="B4" s="137"/>
      <c r="C4" s="129"/>
      <c r="D4" s="129"/>
      <c r="E4" s="129"/>
      <c r="F4" s="129"/>
      <c r="G4" s="129"/>
      <c r="H4" s="129"/>
      <c r="I4" s="129"/>
    </row>
    <row r="5" spans="1:9" ht="20.100000000000001" customHeight="1"/>
    <row r="6" spans="1:9" s="10" customFormat="1" ht="20.100000000000001" customHeight="1">
      <c r="A6" s="133" t="s">
        <v>72</v>
      </c>
      <c r="B6" s="133"/>
      <c r="C6" s="133"/>
      <c r="D6" s="133"/>
      <c r="E6" s="133"/>
      <c r="F6" s="133"/>
      <c r="G6" s="133"/>
      <c r="H6" s="133"/>
      <c r="I6" s="133"/>
    </row>
    <row r="7" spans="1:9" s="10" customFormat="1" ht="20.100000000000001" customHeight="1">
      <c r="A7" s="130" t="s">
        <v>100</v>
      </c>
      <c r="B7" s="117" t="s">
        <v>101</v>
      </c>
      <c r="C7" s="117" t="s">
        <v>102</v>
      </c>
      <c r="D7" s="117" t="s">
        <v>103</v>
      </c>
      <c r="E7" s="117" t="s">
        <v>104</v>
      </c>
      <c r="F7" s="117" t="s">
        <v>77</v>
      </c>
      <c r="G7" s="117" t="s">
        <v>78</v>
      </c>
      <c r="H7" s="117" t="s">
        <v>79</v>
      </c>
      <c r="I7" s="117"/>
    </row>
    <row r="8" spans="1:9" s="10" customFormat="1" ht="92.25" customHeight="1">
      <c r="A8" s="130"/>
      <c r="B8" s="117"/>
      <c r="C8" s="117"/>
      <c r="D8" s="117"/>
      <c r="E8" s="117"/>
      <c r="F8" s="117"/>
      <c r="G8" s="117"/>
      <c r="H8" s="40" t="s">
        <v>105</v>
      </c>
      <c r="I8" s="40" t="s">
        <v>106</v>
      </c>
    </row>
    <row r="9" spans="1:9" s="10" customFormat="1" ht="20.100000000000001" customHeight="1">
      <c r="A9" s="6">
        <v>1</v>
      </c>
      <c r="B9" s="7" t="str">
        <f>IF('363302'!D$4="","",'363302'!D$4)</f>
        <v/>
      </c>
      <c r="C9" s="8">
        <f>'294493'!B27</f>
        <v>2415.5</v>
      </c>
      <c r="D9" s="8">
        <f>'294493'!C26</f>
        <v>21.876999999999999</v>
      </c>
      <c r="E9" s="8">
        <f>'294493'!D27</f>
        <v>254193.19749999998</v>
      </c>
      <c r="F9" s="8">
        <f>'294493'!E27</f>
        <v>9173</v>
      </c>
      <c r="G9" s="8" t="str">
        <f>'294493'!F27</f>
        <v/>
      </c>
      <c r="H9" s="8">
        <f>'294493'!G27</f>
        <v>0.26332715578327703</v>
      </c>
      <c r="I9" s="8" t="e">
        <f>'294493'!H27</f>
        <v>#DIV/0!</v>
      </c>
    </row>
    <row r="10" spans="1:9" s="10" customFormat="1" ht="20.100000000000001" customHeight="1">
      <c r="A10" s="6">
        <v>2</v>
      </c>
      <c r="B10" s="7" t="str">
        <f>IF('363304'!D$4="","",'363304'!D$4)</f>
        <v/>
      </c>
      <c r="C10" s="8">
        <f>'295438'!B27</f>
        <v>20560</v>
      </c>
      <c r="D10" s="8">
        <f>'295438'!C26</f>
        <v>73.760000000000005</v>
      </c>
      <c r="E10" s="8">
        <f>'295438'!D27</f>
        <v>1331955.4083333334</v>
      </c>
      <c r="F10" s="8">
        <f>'295438'!E27</f>
        <v>9173</v>
      </c>
      <c r="G10" s="8" t="str">
        <f>'295438'!F27</f>
        <v/>
      </c>
      <c r="H10" s="8">
        <f>'295438'!G27</f>
        <v>2.2413605145535809</v>
      </c>
      <c r="I10" s="8" t="e">
        <f>'295438'!H27</f>
        <v>#DIV/0!</v>
      </c>
    </row>
    <row r="11" spans="1:9" s="10" customFormat="1" ht="20.100000000000001" customHeight="1">
      <c r="A11" s="6">
        <v>3</v>
      </c>
      <c r="B11" s="7" t="str">
        <f>IF('363306'!D$4="","",'363306'!D$4)</f>
        <v/>
      </c>
      <c r="C11" s="8">
        <f>'363317'!B27</f>
        <v>187308.33333333334</v>
      </c>
      <c r="D11" s="8">
        <f>'363317'!C26</f>
        <v>614.6</v>
      </c>
      <c r="E11" s="8">
        <f>'363317'!D27</f>
        <v>11387516.759166667</v>
      </c>
      <c r="F11" s="8">
        <f>'363317'!E27</f>
        <v>9173</v>
      </c>
      <c r="G11" s="8" t="str">
        <f>'363317'!F27</f>
        <v/>
      </c>
      <c r="H11" s="8">
        <f>'363317'!G27</f>
        <v>20.419528325883935</v>
      </c>
      <c r="I11" s="8" t="e">
        <f>'363317'!H27</f>
        <v>#DIV/0!</v>
      </c>
    </row>
    <row r="12" spans="1:9" s="10" customFormat="1" ht="20.100000000000001" customHeight="1">
      <c r="A12" s="6">
        <v>4</v>
      </c>
      <c r="B12" s="7" t="str">
        <f>IF('363317'!D$4="","",'363317'!D$4)</f>
        <v/>
      </c>
      <c r="C12" s="8">
        <f>'363324'!B27</f>
        <v>4143.166666666667</v>
      </c>
      <c r="D12" s="8">
        <f>'363324'!C26</f>
        <v>30.83</v>
      </c>
      <c r="E12" s="8">
        <f>'363324'!D27</f>
        <v>337723.59500000003</v>
      </c>
      <c r="F12" s="8">
        <f>'363324'!E27</f>
        <v>9173</v>
      </c>
      <c r="G12" s="8" t="str">
        <f>'363324'!F27</f>
        <v/>
      </c>
      <c r="H12" s="8">
        <f>'363324'!G27</f>
        <v>0.45166975544169491</v>
      </c>
      <c r="I12" s="8" t="e">
        <f>'363324'!H27</f>
        <v>#DIV/0!</v>
      </c>
    </row>
    <row r="13" spans="1:9" s="10" customFormat="1" ht="20.100000000000001" customHeight="1">
      <c r="A13" s="6">
        <v>5</v>
      </c>
      <c r="B13" s="7" t="str">
        <f>IF('363324'!D$4="","",'363324'!D$4)</f>
        <v/>
      </c>
      <c r="C13" s="8">
        <f>'363339'!B27</f>
        <v>16810</v>
      </c>
      <c r="D13" s="8">
        <f>'363339'!C26</f>
        <v>85.32</v>
      </c>
      <c r="E13" s="8">
        <f>'363339'!D27</f>
        <v>1175687.2266666668</v>
      </c>
      <c r="F13" s="8">
        <f>'363339'!E27</f>
        <v>9173</v>
      </c>
      <c r="G13" s="8" t="str">
        <f>'363339'!F27</f>
        <v/>
      </c>
      <c r="H13" s="8">
        <f>'363339'!G27</f>
        <v>13.740991678476687</v>
      </c>
      <c r="I13" s="8" t="e">
        <f>'363339'!H27</f>
        <v>#DIV/0!</v>
      </c>
    </row>
    <row r="14" spans="1:9" s="10" customFormat="1" ht="20.100000000000001" customHeight="1">
      <c r="A14" s="6">
        <v>6</v>
      </c>
      <c r="B14" s="7" t="str">
        <f>IF('363337'!D$4="","",'363337'!D$4)</f>
        <v/>
      </c>
      <c r="C14" s="8">
        <f>'363340'!B27</f>
        <v>24994.583333333332</v>
      </c>
      <c r="D14" s="8">
        <f>'363340'!C26</f>
        <v>54.445999999999998</v>
      </c>
      <c r="E14" s="8">
        <f>'363340'!D27</f>
        <v>1434803.3683333332</v>
      </c>
      <c r="F14" s="8">
        <f>'363340'!E27</f>
        <v>9173</v>
      </c>
      <c r="G14" s="8" t="str">
        <f>'363340'!F27</f>
        <v/>
      </c>
      <c r="H14" s="8">
        <f>'363340'!G27</f>
        <v>2.7247992296231693</v>
      </c>
      <c r="I14" s="8" t="e">
        <f>'363340'!H27</f>
        <v>#DIV/0!</v>
      </c>
    </row>
    <row r="15" spans="1:9" s="10" customFormat="1" ht="20.100000000000001" customHeight="1">
      <c r="A15" s="6">
        <v>7</v>
      </c>
      <c r="B15" s="7" t="str">
        <f>IF('363339'!D$4="","",'363339'!D$4)</f>
        <v/>
      </c>
      <c r="C15" s="8">
        <f>'294212'!B27</f>
        <v>3673.3333333333335</v>
      </c>
      <c r="D15" s="8">
        <f>'294212'!C26</f>
        <v>51.76</v>
      </c>
      <c r="E15" s="8">
        <f>'294212'!D27</f>
        <v>402749.6241666667</v>
      </c>
      <c r="F15" s="8">
        <f>'294212'!E27</f>
        <v>9173</v>
      </c>
      <c r="G15" s="8" t="str">
        <f>'294212'!F27</f>
        <v/>
      </c>
      <c r="H15" s="8">
        <f>'294212'!G27</f>
        <v>0.40045059776881425</v>
      </c>
      <c r="I15" s="8" t="e">
        <f>'294212'!H27</f>
        <v>#DIV/0!</v>
      </c>
    </row>
    <row r="16" spans="1:9" s="10" customFormat="1" ht="20.100000000000001" customHeight="1">
      <c r="A16" s="6">
        <v>8</v>
      </c>
      <c r="B16" s="7" t="str">
        <f>IF('363340'!D$4="","",'363340'!D$4)</f>
        <v/>
      </c>
      <c r="C16" s="8">
        <f>'363306'!B27</f>
        <v>175.25</v>
      </c>
      <c r="D16" s="8" t="str">
        <f>'363306'!C26</f>
        <v/>
      </c>
      <c r="E16" s="8">
        <f>'363306'!D27</f>
        <v>14796.666666666666</v>
      </c>
      <c r="F16" s="8">
        <f>'363306'!E27</f>
        <v>9173</v>
      </c>
      <c r="G16" s="8" t="str">
        <f>'363306'!F27</f>
        <v/>
      </c>
      <c r="H16" s="8">
        <f>'363306'!G27</f>
        <v>1.9104982012427777E-2</v>
      </c>
      <c r="I16" s="8" t="e">
        <f>'363306'!H27</f>
        <v>#DIV/0!</v>
      </c>
    </row>
    <row r="17" spans="1:9" s="10" customFormat="1" ht="20.100000000000001" customHeight="1">
      <c r="A17" s="6">
        <v>9</v>
      </c>
      <c r="B17" s="7" t="str">
        <f>IF('363366'!D$4="","",'363366'!D$4)</f>
        <v/>
      </c>
      <c r="C17" s="8">
        <f>'363337'!B27</f>
        <v>1919.9166666666667</v>
      </c>
      <c r="D17" s="8" t="str">
        <f>'363337'!C26</f>
        <v/>
      </c>
      <c r="E17" s="8">
        <f>'363337'!D27</f>
        <v>147426.83333333334</v>
      </c>
      <c r="F17" s="8">
        <f>'363337'!E27</f>
        <v>9173</v>
      </c>
      <c r="G17" s="8" t="str">
        <f>'363337'!F27</f>
        <v/>
      </c>
      <c r="H17" s="8">
        <f>'363337'!G27</f>
        <v>0.20930084668774304</v>
      </c>
      <c r="I17" s="8" t="e">
        <f>'363337'!H27</f>
        <v>#DIV/0!</v>
      </c>
    </row>
    <row r="18" spans="1:9" s="10" customFormat="1" ht="20.100000000000001" customHeight="1">
      <c r="A18" s="6">
        <v>10</v>
      </c>
      <c r="B18" s="7" t="str">
        <f>IF('294212'!D$4="","",'294212'!D$4)</f>
        <v/>
      </c>
      <c r="C18" s="8">
        <f>'363366'!B27</f>
        <v>234</v>
      </c>
      <c r="D18" s="8" t="str">
        <f>'363366'!C26</f>
        <v/>
      </c>
      <c r="E18" s="8">
        <f>'363366'!D27</f>
        <v>17849.833333333332</v>
      </c>
      <c r="F18" s="8">
        <f>'363366'!E27</f>
        <v>9173</v>
      </c>
      <c r="G18" s="8" t="str">
        <f>'363366'!F27</f>
        <v/>
      </c>
      <c r="H18" s="8">
        <f>'363366'!G27</f>
        <v>2.5509647879646793E-2</v>
      </c>
      <c r="I18" s="8" t="e">
        <f>'363366'!H27</f>
        <v>#DIV/0!</v>
      </c>
    </row>
    <row r="19" spans="1:9" s="10" customFormat="1" ht="20.100000000000001" customHeight="1">
      <c r="A19" s="6">
        <v>11</v>
      </c>
      <c r="B19" s="7" t="str">
        <f>IF('294212'!D$4="","",'294212'!D$4)</f>
        <v/>
      </c>
      <c r="C19" s="8">
        <f>'363302'!B27</f>
        <v>363.58333333333331</v>
      </c>
      <c r="D19" s="8" t="str">
        <f>'363302'!C26</f>
        <v/>
      </c>
      <c r="E19" s="8">
        <f>'363302'!D27</f>
        <v>30032.083333333332</v>
      </c>
      <c r="F19" s="8">
        <f>'363302'!E27</f>
        <v>9173</v>
      </c>
      <c r="G19" s="8" t="str">
        <f>'363302'!F27</f>
        <v/>
      </c>
      <c r="H19" s="8">
        <f>'363302'!G27</f>
        <v>3.9636251317271699E-2</v>
      </c>
      <c r="I19" s="8" t="e">
        <f>'363302'!H27</f>
        <v>#DIV/0!</v>
      </c>
    </row>
    <row r="20" spans="1:9" s="10" customFormat="1" ht="20.100000000000001" customHeight="1">
      <c r="A20" s="6">
        <v>12</v>
      </c>
      <c r="B20" s="7" t="str">
        <f>IF('294212'!D$4="","",'294212'!D$4)</f>
        <v/>
      </c>
      <c r="C20" s="8">
        <f>'363304'!B27</f>
        <v>827.75</v>
      </c>
      <c r="D20" s="8" t="str">
        <f>'363304'!C26</f>
        <v/>
      </c>
      <c r="E20" s="8">
        <f>'363304'!D27</f>
        <v>68876.5</v>
      </c>
      <c r="F20" s="8">
        <f>'363304'!E27</f>
        <v>9173</v>
      </c>
      <c r="G20" s="8" t="str">
        <f>'363304'!F27</f>
        <v/>
      </c>
      <c r="H20" s="8">
        <f>'363304'!G27</f>
        <v>9.0237653984519786E-2</v>
      </c>
      <c r="I20" s="8" t="e">
        <f>'363304'!H27</f>
        <v>#DIV/0!</v>
      </c>
    </row>
    <row r="21" spans="1:9" s="10" customFormat="1" ht="20.100000000000001" customHeight="1">
      <c r="A21" s="6">
        <v>13</v>
      </c>
      <c r="B21" s="7" t="str">
        <f>IF('294212'!D$4="","",'294212'!D$4)</f>
        <v/>
      </c>
      <c r="C21" s="8" t="str">
        <f>'295298'!B27</f>
        <v/>
      </c>
      <c r="D21" s="8" t="str">
        <f>'295298'!C26</f>
        <v/>
      </c>
      <c r="E21" s="8">
        <f>'295298'!D27</f>
        <v>2259.1800000000003</v>
      </c>
      <c r="F21" s="8">
        <f>'295298'!E27</f>
        <v>9173</v>
      </c>
      <c r="G21" s="8" t="str">
        <f>'295298'!F27</f>
        <v/>
      </c>
      <c r="H21" s="8" t="str">
        <f>'295298'!G27</f>
        <v/>
      </c>
      <c r="I21" s="8" t="str">
        <f>'295298'!H27</f>
        <v/>
      </c>
    </row>
    <row r="22" spans="1:9" s="10" customFormat="1" ht="20.100000000000001" customHeight="1">
      <c r="A22" s="6">
        <v>14</v>
      </c>
      <c r="B22" s="7" t="str">
        <f>IF('294212'!D$4="","",'294212'!D$4)</f>
        <v/>
      </c>
      <c r="C22" s="8">
        <f>'2161129'!B27</f>
        <v>74788.416666666672</v>
      </c>
      <c r="D22" s="8">
        <f>'2161129'!C26</f>
        <v>189</v>
      </c>
      <c r="E22" s="8">
        <f>'2161129'!D27</f>
        <v>6342030</v>
      </c>
      <c r="F22" s="8">
        <f>'2161129'!E27</f>
        <v>9173</v>
      </c>
      <c r="G22" s="8" t="str">
        <f>'2161129'!F27</f>
        <v/>
      </c>
      <c r="H22" s="8">
        <f>'2161129'!G27</f>
        <v>8.1531033104400574</v>
      </c>
      <c r="I22" s="8" t="e">
        <f>'2161129'!H27</f>
        <v>#DIV/0!</v>
      </c>
    </row>
    <row r="23" spans="1:9" s="10" customFormat="1" ht="20.100000000000001" customHeight="1">
      <c r="A23" s="130" t="s">
        <v>107</v>
      </c>
      <c r="B23" s="130"/>
      <c r="C23" s="9">
        <f>IF(SUM(C9:C15)=0,"",SUM(C9:C15))</f>
        <v>259904.91666666669</v>
      </c>
      <c r="D23" s="9">
        <f>IF(MAX(D9:D15)=0,"",MAX(D9:D15))</f>
        <v>614.6</v>
      </c>
      <c r="E23" s="31">
        <f>IF(SUM(E9:E15)=0,"",SUM(E9:E15))</f>
        <v>16324629.179166667</v>
      </c>
      <c r="F23" s="9">
        <f>IF(SUM(F9:F15)=0,"",SUM(F9:F15))</f>
        <v>64211</v>
      </c>
      <c r="G23" s="9" t="str">
        <f>IF(SUM(G9:G18)=0,"",SUM(G9:G18))</f>
        <v/>
      </c>
      <c r="H23" s="9" t="s">
        <v>96</v>
      </c>
      <c r="I23" s="9" t="s">
        <v>96</v>
      </c>
    </row>
    <row r="24" spans="1:9" s="10" customFormat="1" ht="20.100000000000001" customHeight="1">
      <c r="A24" s="135" t="s">
        <v>108</v>
      </c>
      <c r="B24" s="136"/>
      <c r="C24" s="9" t="s">
        <v>96</v>
      </c>
      <c r="D24" s="9" t="s">
        <v>96</v>
      </c>
      <c r="E24" s="9" t="s">
        <v>96</v>
      </c>
      <c r="F24" s="9" t="s">
        <v>96</v>
      </c>
      <c r="G24" s="9" t="s">
        <v>96</v>
      </c>
      <c r="H24" s="9">
        <f>C23/F23</f>
        <v>4.0476696619997616</v>
      </c>
      <c r="I24" s="9" t="e">
        <f>C23/G23</f>
        <v>#VALUE!</v>
      </c>
    </row>
    <row r="25" spans="1:9" s="10" customFormat="1" ht="20.100000000000001" customHeight="1"/>
    <row r="26" spans="1:9" s="10" customFormat="1" ht="20.100000000000001" customHeight="1"/>
    <row r="27" spans="1:9" s="10" customFormat="1" ht="20.100000000000001" customHeight="1"/>
    <row r="29" spans="1:9" ht="18.75">
      <c r="A29" s="114" t="s">
        <v>109</v>
      </c>
      <c r="B29" s="114"/>
      <c r="C29" s="114"/>
      <c r="D29" s="114"/>
      <c r="E29" s="114"/>
      <c r="F29" s="114"/>
      <c r="G29" s="114"/>
      <c r="H29" s="114"/>
      <c r="I29" s="114"/>
    </row>
    <row r="30" spans="1:9" ht="18.75">
      <c r="A30" s="38"/>
      <c r="B30" s="38"/>
      <c r="C30" s="38"/>
      <c r="D30" s="38"/>
      <c r="E30" s="38"/>
      <c r="F30" s="38"/>
      <c r="G30" s="38"/>
      <c r="H30" s="38"/>
      <c r="I30" s="38"/>
    </row>
    <row r="32" spans="1:9">
      <c r="A32" s="5" t="str">
        <f>IF('3-Datos generales'!H11="","",'3-Datos generales'!H11)</f>
        <v>Instituto Tecnológico de Costa Rica</v>
      </c>
    </row>
  </sheetData>
  <sheetProtection sheet="1" objects="1" scenarios="1"/>
  <mergeCells count="17">
    <mergeCell ref="A1:I1"/>
    <mergeCell ref="D7:D8"/>
    <mergeCell ref="E7:E8"/>
    <mergeCell ref="A24:B24"/>
    <mergeCell ref="A4:B4"/>
    <mergeCell ref="A29:I29"/>
    <mergeCell ref="C4:I4"/>
    <mergeCell ref="A7:A8"/>
    <mergeCell ref="A3:B3"/>
    <mergeCell ref="C3:I3"/>
    <mergeCell ref="A23:B23"/>
    <mergeCell ref="B7:B8"/>
    <mergeCell ref="C7:C8"/>
    <mergeCell ref="F7:F8"/>
    <mergeCell ref="G7:G8"/>
    <mergeCell ref="H7:I7"/>
    <mergeCell ref="A6:I6"/>
  </mergeCells>
  <printOptions horizontalCentered="1"/>
  <pageMargins left="0.25" right="0.25" top="0.75" bottom="0.75" header="0.3" footer="0.3"/>
  <pageSetup scale="50" fitToHeight="2" orientation="portrait" r:id="rId1"/>
  <headerFooter>
    <oddFooter>&amp;L&amp;A&amp;C&amp;D&amp;R&amp;P</oddFooter>
  </headerFooter>
  <rowBreaks count="1" manualBreakCount="1">
    <brk id="77"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57"/>
  <sheetViews>
    <sheetView tabSelected="1" topLeftCell="A8" zoomScale="90" zoomScaleNormal="90" workbookViewId="0">
      <selection activeCell="G23" sqref="G23"/>
    </sheetView>
  </sheetViews>
  <sheetFormatPr defaultColWidth="11.42578125" defaultRowHeight="15"/>
  <cols>
    <col min="1" max="1" width="25.28515625" style="10" customWidth="1"/>
    <col min="2" max="6" width="13.7109375" style="10" customWidth="1"/>
    <col min="7" max="8" width="15.7109375" style="10" customWidth="1"/>
    <col min="9" max="16384" width="11.42578125" style="10"/>
  </cols>
  <sheetData>
    <row r="1" spans="1:8" ht="20.100000000000001" customHeight="1">
      <c r="A1" s="138" t="s">
        <v>110</v>
      </c>
      <c r="B1" s="138"/>
      <c r="C1" s="138"/>
      <c r="D1" s="138"/>
      <c r="E1" s="138"/>
      <c r="F1" s="138"/>
      <c r="G1" s="138"/>
      <c r="H1" s="138"/>
    </row>
    <row r="2" spans="1:8" ht="20.100000000000001" customHeight="1">
      <c r="A2" s="11"/>
      <c r="B2" s="11"/>
      <c r="C2" s="11"/>
      <c r="D2" s="11"/>
      <c r="E2" s="11"/>
      <c r="F2" s="11"/>
      <c r="G2" s="11"/>
      <c r="H2" s="11"/>
    </row>
    <row r="3" spans="1:8" s="67" customFormat="1" ht="20.100000000000001" customHeight="1">
      <c r="A3" s="14" t="s">
        <v>66</v>
      </c>
      <c r="B3" s="132" t="str">
        <f>IF('3-Datos generales'!H11="","",'3-Datos generales'!H11)</f>
        <v>Instituto Tecnológico de Costa Rica</v>
      </c>
      <c r="C3" s="132"/>
      <c r="D3" s="132"/>
      <c r="E3" s="132"/>
      <c r="F3" s="132"/>
      <c r="G3" s="132"/>
      <c r="H3" s="132"/>
    </row>
    <row r="4" spans="1:8" s="68" customFormat="1" ht="20.100000000000001" customHeight="1">
      <c r="A4" s="41" t="s">
        <v>69</v>
      </c>
      <c r="B4" s="129"/>
      <c r="C4" s="129"/>
      <c r="D4" s="129"/>
      <c r="E4" s="129"/>
      <c r="F4" s="129"/>
      <c r="G4" s="129"/>
      <c r="H4" s="129"/>
    </row>
    <row r="5" spans="1:8" ht="20.100000000000001" customHeight="1">
      <c r="A5" s="11"/>
      <c r="B5" s="11"/>
      <c r="C5" s="11"/>
      <c r="D5" s="12"/>
      <c r="E5" s="12"/>
      <c r="F5" s="12"/>
      <c r="G5" s="12"/>
      <c r="H5" s="12"/>
    </row>
    <row r="6" spans="1:8" ht="20.100000000000001" customHeight="1"/>
    <row r="7" spans="1:8" ht="20.100000000000001" customHeight="1">
      <c r="A7" s="133" t="s">
        <v>72</v>
      </c>
      <c r="B7" s="133"/>
      <c r="C7" s="133"/>
      <c r="D7" s="133"/>
      <c r="E7" s="133"/>
      <c r="F7" s="133"/>
      <c r="G7" s="133"/>
      <c r="H7" s="133"/>
    </row>
    <row r="8" spans="1:8" ht="20.100000000000001" customHeight="1">
      <c r="A8" s="117" t="s">
        <v>73</v>
      </c>
      <c r="B8" s="117" t="s">
        <v>111</v>
      </c>
      <c r="C8" s="117" t="s">
        <v>112</v>
      </c>
      <c r="D8" s="117" t="s">
        <v>76</v>
      </c>
      <c r="E8" s="117" t="s">
        <v>77</v>
      </c>
      <c r="F8" s="117" t="s">
        <v>78</v>
      </c>
      <c r="G8" s="117" t="s">
        <v>79</v>
      </c>
      <c r="H8" s="117"/>
    </row>
    <row r="9" spans="1:8" ht="84.95" customHeight="1">
      <c r="A9" s="117"/>
      <c r="B9" s="117"/>
      <c r="C9" s="117"/>
      <c r="D9" s="117"/>
      <c r="E9" s="117"/>
      <c r="F9" s="117"/>
      <c r="G9" s="40" t="s">
        <v>113</v>
      </c>
      <c r="H9" s="40" t="s">
        <v>114</v>
      </c>
    </row>
    <row r="10" spans="1:8" ht="20.100000000000001" customHeight="1">
      <c r="A10" s="7" t="s">
        <v>115</v>
      </c>
      <c r="B10" s="19">
        <f>IF(SUM('363302'!B14+'363304'!B14+'363306'!B14+'363317'!B14+'363324'!B14+'363337'!B14+'363339'!B14+'363340'!B14+'363366'!B14+'294212'!B14+'294493'!B14+'295298'!B14+'295438'!B14+'2161129'!B14)=0," ",('363302'!B14+'363304'!B14+'363306'!B14+'363317'!B14+'363324'!B14+'363337'!B14+'363339'!B14+'363340'!B14+'363366'!B14+'294212'!B14+'294493'!B14+'295298'!B14+'295438'!B14+'2161129'!B14))</f>
        <v>253551</v>
      </c>
      <c r="C10" s="19">
        <f>IF(SUM('363302'!C14+'363304'!C14+'363306'!C14+'363317'!C14+'363324'!C14+'363337'!C14+'363339'!C14+'363340'!C14+'363366'!C14+'294212'!C14+'294493'!C14+'295298'!C14+'295438'!C14+'2161129'!C14)=0," ",('363302'!C14+'363304'!C14+'363306'!C14+'363317'!C14+'363324'!C14+'363337'!C14+'363339'!C14+'363340'!C14+'363366'!C14+'294212'!C14+'294493'!C14+'295298'!C14+'295438'!C14+'2161129'!C14))</f>
        <v>656.13900000000001</v>
      </c>
      <c r="D10" s="27">
        <f>IF(SUM('363302'!D14+'363304'!D14+'363306'!D14+'363317'!D14+'363324'!D14+'363337'!D14+'363339'!D14+'363340'!D14+'363366'!D14+'294212'!D14+'294493'!D14+'295298'!D14+'295438'!D14+'2161129'!D14)=0," ",('363302'!D14+'363304'!D14+'363306'!D14+'363317'!D14+'363324'!D14+'363337'!D14+'363339'!D14+'363340'!D14+'363366'!D14+'294212'!D14+'294493'!D14+'295298'!D14+'295438'!D14+'2161129'!D14))</f>
        <v>16011412.1</v>
      </c>
      <c r="E10" s="19">
        <v>9173</v>
      </c>
      <c r="F10" s="19" t="str">
        <f>IF(SUM('363302'!F14+'363304'!F14+'363306'!F14+'363317'!F14+'363324'!F14+'363337'!F14+'363339'!F14+'363340'!F14+'363366'!F14+'294212'!F14)=0," ",('363302'!F14+'363304'!F14+'363306'!F14+'363317'!F14+'363324'!F14+'363337'!F14+'363339'!F14+'363340'!F14+'363366'!F14+'294212'!F14))</f>
        <v xml:space="preserve"> </v>
      </c>
      <c r="G10" s="19">
        <f>IF(B10=" "," ",B10/E10)</f>
        <v>27.641011664668049</v>
      </c>
      <c r="H10" s="19" t="e">
        <f>IF(B10=" "," ",B10/F10)</f>
        <v>#VALUE!</v>
      </c>
    </row>
    <row r="11" spans="1:8" ht="20.100000000000001" customHeight="1">
      <c r="A11" s="7" t="s">
        <v>84</v>
      </c>
      <c r="B11" s="19">
        <f>IF(SUM('363302'!B15+'363304'!B15+'363306'!B15+'363317'!B15+'363324'!B15+'363337'!B15+'363339'!B15+'363340'!B15+'363366'!B15+'294212'!B15+'294493'!B15+'295298'!B15+'295438'!B15+'2161129'!B15)=0," ",('363302'!B15+'363304'!B15+'363306'!B15+'363317'!B15+'363324'!B15+'363337'!B15+'363339'!B15+'363340'!B15+'363366'!B15+'294212'!B15+'294493'!B15+'295298'!B15+'295438'!B15+'2161129'!B15))</f>
        <v>308429</v>
      </c>
      <c r="C11" s="19">
        <f>IF(SUM('363302'!C15+'363304'!C15+'363306'!C15+'363317'!C15+'363324'!C15+'363337'!C15+'363339'!C15+'363340'!C15+'363366'!C15+'294212'!C15)=0," ",('363302'!C15+'363304'!C15+'363306'!C15+'363317'!C15+'363324'!C15+'363337'!C15+'363339'!C15+'363340'!C15+'363366'!C15+'294212'!C15))</f>
        <v>659.47199999999998</v>
      </c>
      <c r="D11" s="27">
        <f>IF(SUM('363302'!D15+'363304'!D15+'363306'!D15+'363317'!D15+'363324'!D15+'363337'!D15+'363339'!D15+'363340'!D15+'363366'!D15+'294212'!D15+'294493'!D15+'295298'!D15+'295438'!D15+'2161129'!D15)=0," ",('363302'!D15+'363304'!D15+'363306'!D15+'363317'!D15+'363324'!D15+'363337'!D15+'363339'!D15+'363340'!D15+'363366'!D15+'294212'!D15+'294493'!D15+'295298'!D15+'295438'!D15+'2161129'!D15))</f>
        <v>20528209.739999998</v>
      </c>
      <c r="E11" s="19">
        <v>9173</v>
      </c>
      <c r="F11" s="19" t="str">
        <f>IF(SUM('363302'!F15+'363304'!F15+'363306'!F15+'363317'!F15+'363324'!F15+'363337'!F15+'363339'!F15+'363340'!F15+'363366'!F15+'294212'!F15)=0," ",('363302'!F15+'363304'!F15+'363306'!F15+'363317'!F15+'363324'!F15+'363337'!F15+'363339'!F15+'363340'!F15+'363366'!F15+'294212'!F15))</f>
        <v xml:space="preserve"> </v>
      </c>
      <c r="G11" s="19">
        <f t="shared" ref="G11:G21" si="0">IF(B11=" "," ",B11/E11)</f>
        <v>33.623569170391363</v>
      </c>
      <c r="H11" s="19" t="e">
        <f t="shared" ref="H11:H21" si="1">IF(B11=" "," ",B11/F11)</f>
        <v>#VALUE!</v>
      </c>
    </row>
    <row r="12" spans="1:8" ht="20.100000000000001" customHeight="1">
      <c r="A12" s="7" t="s">
        <v>85</v>
      </c>
      <c r="B12" s="19">
        <f>IF(SUM('363302'!B16+'363304'!B16+'363306'!B16+'363317'!B16+'363324'!B16+'363337'!B16+'363339'!B16+'363340'!B16+'363366'!B16+'294212'!B16+'294493'!B16+'295298'!B16+'295438'!B16+'2161129'!B16)=0," ",('363302'!B16+'363304'!B16+'363306'!B16+'363317'!B16+'363324'!B16+'363337'!B16+'363339'!B16+'363340'!B16+'363366'!B16+'294212'!B16+'294493'!B16+'295298'!B16+'295438'!B16+'2161129'!B16))</f>
        <v>368168</v>
      </c>
      <c r="C12" s="19">
        <f>IF(SUM('363302'!C16+'363304'!C16+'363306'!C16+'363317'!C16+'363324'!C16+'363337'!C16+'363339'!C16+'363340'!C16+'363366'!C16+'294212'!C16)=0," ",('363302'!C16+'363304'!C16+'363306'!C16+'363317'!C16+'363324'!C16+'363337'!C16+'363339'!C16+'363340'!C16+'363366'!C16+'294212'!C16))</f>
        <v>817.38300000000004</v>
      </c>
      <c r="D12" s="27">
        <f>IF(SUM('363302'!D16+'363304'!D16+'363306'!D16+'363317'!D16+'363324'!D16+'363337'!D16+'363339'!D16+'363340'!D16+'363366'!D16+'294212'!D16+'294493'!D16+'295298'!D16+'295438'!D16+'2161129'!D16)=0," ",('363302'!D16+'363304'!D16+'363306'!D16+'363317'!D16+'363324'!D16+'363337'!D16+'363339'!D16+'363340'!D16+'363366'!D16+'294212'!D16+'294493'!D16+'295298'!D16+'295438'!D16+'2161129'!D16))</f>
        <v>24256872.450000003</v>
      </c>
      <c r="E12" s="19">
        <v>9173</v>
      </c>
      <c r="F12" s="19" t="str">
        <f>IF(SUM('363302'!F16+'363304'!F16+'363306'!F16+'363317'!F16+'363324'!F16+'363337'!F16+'363339'!F16+'363340'!F16+'363366'!F16+'294212'!F16)=0," ",('363302'!F16+'363304'!F16+'363306'!F16+'363317'!F16+'363324'!F16+'363337'!F16+'363339'!F16+'363340'!F16+'363366'!F16+'294212'!F16))</f>
        <v xml:space="preserve"> </v>
      </c>
      <c r="G12" s="19">
        <f t="shared" si="0"/>
        <v>40.136051455358114</v>
      </c>
      <c r="H12" s="19" t="e">
        <f t="shared" si="1"/>
        <v>#VALUE!</v>
      </c>
    </row>
    <row r="13" spans="1:8" ht="20.100000000000001" customHeight="1">
      <c r="A13" s="7" t="s">
        <v>86</v>
      </c>
      <c r="B13" s="19">
        <f>IF(SUM('363302'!B17+'363304'!B17+'363306'!B17+'363317'!B17+'363324'!B17+'363337'!B17+'363339'!B17+'363340'!B17+'363366'!B17+'294212'!B17+'294493'!B17+'295298'!B17+'295438'!B17+'2161129'!B17)=0," ",('363302'!B17+'363304'!B17+'363306'!B17+'363317'!B17+'363324'!B17+'363337'!B17+'363339'!B17+'363340'!B17+'363366'!B17+'294212'!B17+'294493'!B17+'295298'!B17+'295438'!B17+'2161129'!B17))</f>
        <v>331912</v>
      </c>
      <c r="C13" s="19">
        <f>IF(SUM('363302'!C17+'363304'!C17+'363306'!C17+'363317'!C17+'363324'!C17+'363337'!C17+'363339'!C17+'363340'!C17+'363366'!C17+'294212'!C17)=0," ",('363302'!C17+'363304'!C17+'363306'!C17+'363317'!C17+'363324'!C17+'363337'!C17+'363339'!C17+'363340'!C17+'363366'!C17+'294212'!C17))</f>
        <v>732.21</v>
      </c>
      <c r="D13" s="27">
        <f>IF(SUM('363302'!D17+'363304'!D17+'363306'!D17+'363317'!D17+'363324'!D17+'363337'!D17+'363339'!D17+'363340'!D17+'363366'!D17+'294212'!D17+'294493'!D17+'295298'!D17+'295438'!D17+'2161129'!D17)=0," ",('363302'!D17+'363304'!D17+'363306'!D17+'363317'!D17+'363324'!D17+'363337'!D17+'363339'!D17+'363340'!D17+'363366'!D17+'294212'!D17+'294493'!D17+'295298'!D17+'295438'!D17+'2161129'!D17))</f>
        <v>22775474.460000001</v>
      </c>
      <c r="E13" s="19">
        <v>9173</v>
      </c>
      <c r="F13" s="19" t="str">
        <f>IF(SUM('363302'!F17+'363304'!F17+'363306'!F17+'363317'!F17+'363324'!F17+'363337'!F17+'363339'!F17+'363340'!F17+'363366'!F17+'294212'!F17)=0," ",('363302'!F17+'363304'!F17+'363306'!F17+'363317'!F17+'363324'!F17+'363337'!F17+'363339'!F17+'363340'!F17+'363366'!F17+'294212'!F17))</f>
        <v xml:space="preserve"> </v>
      </c>
      <c r="G13" s="19">
        <f t="shared" si="0"/>
        <v>36.18358225226207</v>
      </c>
      <c r="H13" s="19" t="e">
        <f t="shared" si="1"/>
        <v>#VALUE!</v>
      </c>
    </row>
    <row r="14" spans="1:8" ht="20.100000000000001" customHeight="1">
      <c r="A14" s="7" t="s">
        <v>87</v>
      </c>
      <c r="B14" s="19">
        <f>IF(SUM('363302'!B18+'363304'!B18+'363306'!B18+'363317'!B18+'363324'!B18+'363337'!B18+'363339'!B18+'363340'!B18+'363366'!B18+'294212'!B18+'294493'!B18+'295298'!B18+'295438'!B18+'2161129'!B18)=0," ",('363302'!B18+'363304'!B18+'363306'!B18+'363317'!B18+'363324'!B18+'363337'!B18+'363339'!B18+'363340'!B18+'363366'!B18+'294212'!B18+'294493'!B18+'295298'!B18+'295438'!B18+'2161129'!B18))</f>
        <v>350619</v>
      </c>
      <c r="C14" s="19">
        <f>IF(SUM('363302'!C18+'363304'!C18+'363306'!C18+'363317'!C18+'363324'!C18+'363337'!C18+'363339'!C18+'363340'!C18+'363366'!C18+'294212'!C18)=0," ",('363302'!C18+'363304'!C18+'363306'!C18+'363317'!C18+'363324'!C18+'363337'!C18+'363339'!C18+'363340'!C18+'363366'!C18+'294212'!C18))</f>
        <v>757.81799999999998</v>
      </c>
      <c r="D14" s="27">
        <f>IF(SUM('363302'!D18+'363304'!D18+'363306'!D18+'363317'!D17+'363324'!D17+'363337'!D17+'363339'!D17+'363340'!D17+'363366'!D18+'294212'!D17+'294493'!D17+'295298'!D18+'295438'!D17+'2161129'!D17)=0," ",('363302'!D18+'363304'!D18+'363306'!D18+'363317'!D17+'363324'!D17+'363337'!D17+'363339'!D17+'363340'!D17+'363366'!D18+'294212'!D17+'294493'!D17+'295298'!D18+'295438'!D17+'2161129'!D17))</f>
        <v>22780884.460000001</v>
      </c>
      <c r="E14" s="19">
        <v>9173</v>
      </c>
      <c r="F14" s="19" t="str">
        <f>IF(SUM('363302'!F18+'363304'!F18+'363306'!F18+'363317'!F18+'363324'!F18+'363337'!F18+'363339'!F18+'363340'!F18+'363366'!F18+'294212'!F18)=0," ",('363302'!F18+'363304'!F18+'363306'!F18+'363317'!F18+'363324'!F18+'363337'!F18+'363339'!F18+'363340'!F18+'363366'!F18+'294212'!F18))</f>
        <v xml:space="preserve"> </v>
      </c>
      <c r="G14" s="19">
        <f t="shared" si="0"/>
        <v>38.222936879973837</v>
      </c>
      <c r="H14" s="19" t="e">
        <f t="shared" si="1"/>
        <v>#VALUE!</v>
      </c>
    </row>
    <row r="15" spans="1:8" ht="20.100000000000001" customHeight="1">
      <c r="A15" s="7" t="s">
        <v>88</v>
      </c>
      <c r="B15" s="19">
        <f>IF(SUM('363302'!B19+'363304'!B19+'363306'!B19+'363317'!B19+'363324'!B19+'363337'!B19+'363339'!B19+'363340'!B19+'363366'!B19+'294212'!B19+'294493'!B19+'295298'!B19+'295438'!B19+'2161129'!B19)=0," ",('363302'!B19+'363304'!B19+'363306'!B19+'363317'!B19+'363324'!B19+'363337'!B19+'363339'!B19+'363340'!B19+'363366'!B19+'294212'!B19+'294493'!B19+'295298'!B19+'295438'!B19+'2161129'!B19))</f>
        <v>371472</v>
      </c>
      <c r="C15" s="19">
        <f>IF(SUM('363302'!C19+'363304'!C19+'363306'!C19+'363317'!C19+'363324'!C19+'363337'!C19+'363339'!C19+'363340'!C19+'363366'!C19+'294212'!C19)=0," ",('363302'!C19+'363304'!C19+'363306'!C19+'363317'!C19+'363324'!C19+'363337'!C19+'363339'!C19+'363340'!C19+'363366'!C19+'294212'!C19))</f>
        <v>766.96599999999989</v>
      </c>
      <c r="D15" s="27">
        <f>IF(SUM('363302'!D19+'363304'!D19+'363306'!D19+'363317'!D18+'363324'!D18+'363337'!D18+'363339'!D18+'363340'!D18+'363366'!D19+'294212'!D18+'294493'!D18+'295298'!D19+'295438'!D18+'2161129'!D18)=0," ",('363302'!D19+'363304'!D19+'363306'!D19+'363317'!D18+'363324'!D18+'363337'!D18+'363339'!D18+'363340'!D18+'363366'!D19+'294212'!D18+'294493'!D18+'295298'!D19+'295438'!D18+'2161129'!D18))</f>
        <v>24405038.09</v>
      </c>
      <c r="E15" s="19">
        <v>9173</v>
      </c>
      <c r="F15" s="19" t="str">
        <f>IF(SUM('363302'!F19+'363304'!F19+'363306'!F19+'363317'!F19+'363324'!F19+'363337'!F19+'363339'!F19+'363340'!F19+'363366'!F19+'294212'!F19)=0," ",('363302'!F19+'363304'!F19+'363306'!F19+'363317'!F19+'363324'!F19+'363337'!F19+'363339'!F19+'363340'!F19+'363366'!F19+'294212'!F19))</f>
        <v xml:space="preserve"> </v>
      </c>
      <c r="G15" s="19">
        <f t="shared" si="0"/>
        <v>40.496238962171589</v>
      </c>
      <c r="H15" s="19" t="e">
        <f t="shared" si="1"/>
        <v>#VALUE!</v>
      </c>
    </row>
    <row r="16" spans="1:8" ht="20.100000000000001" customHeight="1">
      <c r="A16" s="7" t="s">
        <v>89</v>
      </c>
      <c r="B16" s="19">
        <f>IF(SUM('363302'!B20+'363304'!B20+'363306'!B20+'363317'!B20+'363324'!B20+'363337'!B20+'363339'!B20+'363340'!B20+'363366'!B20+'294212'!B20+'294493'!B20+'295298'!B20+'295438'!B20+'2161129'!B20)=0," ",('363302'!B20+'363304'!B20+'363306'!B20+'363317'!B20+'363324'!B20+'363337'!B20+'363339'!B20+'363340'!B20+'363366'!B20+'294212'!B20+'294493'!B20+'295298'!B20+'295438'!B20+'2161129'!B20))</f>
        <v>271714</v>
      </c>
      <c r="C16" s="19">
        <f>IF(SUM('363302'!C20+'363304'!C20+'363306'!C20+'363317'!C20+'363324'!C20+'363337'!C20+'363339'!C20+'363340'!C20+'363366'!C20+'294212'!C20)=0," ",('363302'!C20+'363304'!C20+'363306'!C20+'363317'!C20+'363324'!C20+'363337'!C20+'363339'!C20+'363340'!C20+'363366'!C20+'294212'!C20))</f>
        <v>678.24899999999991</v>
      </c>
      <c r="D16" s="27">
        <f>IF(SUM('363302'!D20+'363304'!D20+'363306'!D20+'363317'!D19+'363324'!D19+'363337'!D19+'363339'!D19+'363340'!D19+'363366'!D20+'294212'!D19+'294493'!D19+'295298'!D20+'295438'!D19+'2161129'!D19)=0," ",('363302'!D20+'363304'!D20+'363306'!D20+'363317'!D19+'363324'!D19+'363337'!D19+'363339'!D19+'363340'!D19+'363366'!D20+'294212'!D19+'294493'!D19+'295298'!D20+'295438'!D19+'2161129'!D19))</f>
        <v>25053396.68</v>
      </c>
      <c r="E16" s="19">
        <v>9173</v>
      </c>
      <c r="F16" s="19" t="str">
        <f>IF(SUM('363302'!F20+'363304'!F20+'363306'!F20+'363317'!F20+'363324'!F20+'363337'!F20+'363339'!F20+'363340'!F20+'363366'!F20+'294212'!F20)=0," ",('363302'!F20+'363304'!F20+'363306'!F20+'363317'!F20+'363324'!F20+'363337'!F20+'363339'!F20+'363340'!F20+'363366'!F20+'294212'!F20))</f>
        <v xml:space="preserve"> </v>
      </c>
      <c r="G16" s="19">
        <f t="shared" si="0"/>
        <v>29.621061811839095</v>
      </c>
      <c r="H16" s="19" t="e">
        <f t="shared" si="1"/>
        <v>#VALUE!</v>
      </c>
    </row>
    <row r="17" spans="1:8" ht="20.100000000000001" customHeight="1">
      <c r="A17" s="7" t="s">
        <v>116</v>
      </c>
      <c r="B17" s="19">
        <f>IF(SUM('363302'!B21+'363304'!B21+'363306'!B21+'363317'!B21+'363324'!B21+'363337'!B21+'363339'!B21+'363340'!B21+'363366'!B21+'294212'!B21+'294493'!B21+'295298'!B21+'295438'!B21+'2161129'!B21)=0," ",('363302'!B21+'363304'!B21+'363306'!B21+'363317'!B21+'363324'!B21+'363337'!B21+'363339'!B21+'363340'!B21+'363366'!B21+'294212'!B21+'294493'!B21+'295298'!B21+'295438'!B21+'2161129'!B21))</f>
        <v>367273</v>
      </c>
      <c r="C17" s="19">
        <f>IF(SUM('363302'!C21+'363304'!C21+'363306'!C21+'363317'!C22+'363324'!C22+'363337'!C21+'363339'!C22+'363340'!C22+'363366'!C21+'294212'!C22)=0," ",('363302'!C21+'363304'!C21+'363306'!C21+'363317'!C22+'363324'!C22+'363337'!C21+'363339'!C22+'363340'!C22+'363366'!C21+'294212'!C22))</f>
        <v>734.0390000000001</v>
      </c>
      <c r="D17" s="27">
        <f>IF(SUM('363302'!D21+'363304'!D21+'363306'!D21+'363317'!D20+'363324'!D20+'363337'!D20+'363339'!D20+'363340'!D20+'363366'!D21+'294212'!D20+'294493'!D20+'295298'!D21+'295438'!D20+'2161129'!D20)=0," ",('363302'!D21+'363304'!D21+'363306'!D21+'363317'!D20+'363324'!D20+'363337'!D20+'363339'!D20+'363340'!D20+'363366'!D21+'294212'!D20+'294493'!D20+'295298'!D21+'295438'!D20+'2161129'!D20))</f>
        <v>20165896.169999998</v>
      </c>
      <c r="E17" s="19">
        <v>9173</v>
      </c>
      <c r="F17" s="19" t="str">
        <f>IF(SUM('363302'!F21+'363304'!F21+'363306'!F21+'363317'!F21+'363324'!F21+'363337'!F21+'363339'!F21+'363340'!F21+'363366'!F21+'294212'!F21)=0," ",('363302'!F21+'363304'!F21+'363306'!F21+'363317'!F21+'363324'!F21+'363337'!F21+'363339'!F21+'363340'!F21+'363366'!F21+'294212'!F21))</f>
        <v xml:space="preserve"> </v>
      </c>
      <c r="G17" s="19">
        <f t="shared" si="0"/>
        <v>40.03848250299793</v>
      </c>
      <c r="H17" s="19" t="e">
        <f t="shared" si="1"/>
        <v>#VALUE!</v>
      </c>
    </row>
    <row r="18" spans="1:8" ht="20.100000000000001" customHeight="1">
      <c r="A18" s="7" t="s">
        <v>91</v>
      </c>
      <c r="B18" s="19">
        <f>IF(SUM('363302'!B22+'363304'!B22+'363306'!B22+'363317'!B22+'363324'!B22+'363337'!B22+'363339'!B22+'363340'!B22+'363366'!B22+'294212'!B22+'294493'!B22+'295298'!B22+'295438'!B22+'2161129'!B22)=0," ",('363302'!B22+'363304'!B22+'363306'!B22+'363317'!B22+'363324'!B22+'363337'!B22+'363339'!B22+'363340'!B22+'363366'!B22+'294212'!B22+'294493'!B22+'295298'!B22+'295438'!B22+'2161129'!B22))</f>
        <v>358588</v>
      </c>
      <c r="C18" s="19">
        <f>IF(SUM('363302'!C22+'363304'!C22+'363306'!C22+'363317'!C23+'363324'!C23+'363337'!C22+'363339'!C23+'363340'!C23+'363366'!C22+'294212'!C23)=0," ",('363302'!C22+'363304'!C22+'363306'!C22+'363317'!C23+'363324'!C23+'363337'!C22+'363339'!C23+'363340'!C23+'363366'!C22+'294212'!C23))</f>
        <v>769.45</v>
      </c>
      <c r="D18" s="27">
        <f>IF(SUM('363302'!D22+'363304'!D22+'363306'!D22+'363317'!D22+'363324'!D22+'363337'!D22+'363339'!D22+'363340'!D22+'363366'!D22+'294212'!D22+'294493'!D22+'295298'!D22+'295438'!D22+'2161129'!D22)=0," ",('363302'!D22+'363304'!D22+'363306'!D22+'363317'!D22+'363324'!D22+'363337'!D22+'363339'!D22+'363340'!D22+'363366'!D22+'294212'!D22+'294493'!D22+'295298'!D22+'295438'!D22+'2161129'!D22))</f>
        <v>25345512.180000003</v>
      </c>
      <c r="E18" s="19">
        <v>9173</v>
      </c>
      <c r="F18" s="19" t="str">
        <f>IF(SUM('363302'!F22+'363304'!F22+'363306'!F22+'363317'!F22+'363324'!F22+'363337'!F22+'363339'!F22+'363340'!F22+'363366'!F22+'294212'!F22)=0," ",('363302'!F22+'363304'!F22+'363306'!F22+'363317'!F22+'363324'!F22+'363337'!F22+'363339'!F22+'363340'!F22+'363366'!F22+'294212'!F22))</f>
        <v xml:space="preserve"> </v>
      </c>
      <c r="G18" s="19">
        <f t="shared" si="0"/>
        <v>39.091682110541811</v>
      </c>
      <c r="H18" s="19" t="e">
        <f t="shared" si="1"/>
        <v>#VALUE!</v>
      </c>
    </row>
    <row r="19" spans="1:8" ht="20.100000000000001" customHeight="1">
      <c r="A19" s="7" t="s">
        <v>92</v>
      </c>
      <c r="B19" s="19">
        <f>IF(SUM('363302'!B23+'363304'!B23+'363306'!B23+'363317'!B23+'363324'!B23+'363337'!B23+'363339'!B23+'363340'!B23+'363366'!B23+'294212'!B23+'294493'!B23+'295298'!B23+'295438'!B23+'2161129'!B23)=0," ",('363302'!B23+'363304'!B23+'363306'!B23+'363317'!B23+'363324'!B23+'363337'!B23+'363339'!B23+'363340'!B23+'363366'!B23+'294212'!B23+'294493'!B23+'295298'!B23+'295438'!B23+'2161129'!B23))</f>
        <v>374355</v>
      </c>
      <c r="C19" s="19">
        <f>IF(SUM('363302'!C23+'363304'!C23+'363306'!C23+'363317'!C23+'363324'!C23+'363337'!C23+'363339'!C23+'363340'!C23+'363366'!C23+'294212'!C23)=0," ",('363302'!C23+'363304'!C23+'363306'!C23+'363317'!C23+'363324'!C23+'363337'!C23+'363339'!C23+'363340'!C23+'363366'!C23+'294212'!C23))</f>
        <v>769.45</v>
      </c>
      <c r="D19" s="27">
        <f>IF(SUM('363302'!D23+'363304'!D23+'363306'!D23+'363317'!D23+'363324'!D23+'363337'!D23+'363339'!D23+'363340'!D23+'363366'!D23+'294212'!D23+'294493'!D23+'295298'!D23+'295438'!D23+'2161129'!D23)=0," ",('363302'!D23+'363304'!D23+'363306'!D23+'363317'!D23+'363324'!D23+'363337'!D23+'363339'!D23+'363340'!D23+'363366'!D23+'294212'!D23+'294493'!D23+'295298'!D23+'295438'!D23+'2161129'!D23))</f>
        <v>24738406.400000002</v>
      </c>
      <c r="E19" s="19">
        <v>9173</v>
      </c>
      <c r="F19" s="19" t="str">
        <f>IF(SUM('363302'!F23+'363304'!F23+'363306'!F23+'363317'!F23+'363324'!F23+'363337'!F23+'363339'!F23+'363340'!F23+'363366'!F23+'294212'!F23)=0," ",('363302'!F23+'363304'!F23+'363306'!F23+'363317'!F23+'363324'!F23+'363337'!F23+'363339'!F23+'363340'!F23+'363366'!F23+'294212'!F23))</f>
        <v xml:space="preserve"> </v>
      </c>
      <c r="G19" s="19">
        <f t="shared" si="0"/>
        <v>40.810530905919549</v>
      </c>
      <c r="H19" s="19" t="e">
        <f t="shared" si="1"/>
        <v>#VALUE!</v>
      </c>
    </row>
    <row r="20" spans="1:8" ht="20.100000000000001" customHeight="1">
      <c r="A20" s="7" t="s">
        <v>93</v>
      </c>
      <c r="B20" s="19">
        <f>IF(SUM('363302'!B24+'363304'!B24+'363306'!B24+'363317'!B24+'363324'!B24+'363337'!B24+'363339'!B24+'363340'!B24+'363366'!B24+'294212'!B24+'294493'!B24+'295298'!B24+'295438'!B24+'2161129'!B24)=0," ",('363302'!B24+'363304'!B24+'363306'!B24+'363317'!B24+'363324'!B24+'363337'!B24+'363339'!B24+'363340'!B24+'363366'!B24+'294212'!B24+'294493'!B24+'295298'!B24+'295438'!B24+'2161129'!B24))</f>
        <v>381599</v>
      </c>
      <c r="C20" s="19">
        <f>IF(SUM('363302'!C24+'363304'!C24+'363306'!C24+'363317'!C24+'363324'!C24+'363337'!C24+'363339'!C24+'363340'!C24+'363366'!C24+'294212'!C24)=0," ",('363302'!C24+'363304'!C24+'363306'!C24+'363317'!C24+'363324'!C24+'363337'!C24+'363339'!C24+'363340'!C24+'363366'!C24+'294212'!C24))</f>
        <v>784.52599999999995</v>
      </c>
      <c r="D20" s="27">
        <f>IF(SUM('363302'!D24+'363304'!D24+'363306'!D24+'363317'!D24+'363324'!D24+'363337'!D24+'363339'!D24+'363340'!D24+'363366'!D24+'294212'!D24+'294493'!D24+'295298'!D24+'295438'!D24+'2161129'!D24)=0," ",('363302'!D24+'363304'!D24+'363306'!D24+'363317'!D24+'363324'!D24+'363337'!D24+'363339'!D24+'363340'!D24+'363366'!D24+'294212'!D24+'294493'!D24+'295298'!D24+'295438'!D24+'2161129'!D24))</f>
        <v>24514159.069999997</v>
      </c>
      <c r="E20" s="19">
        <v>9173</v>
      </c>
      <c r="F20" s="19" t="str">
        <f>IF(SUM('363302'!F24+'363304'!F24+'363306'!F24+'363317'!F24+'363324'!F24+'363337'!F24+'363339'!F24+'363340'!F24+'363366'!F24+'294212'!F24)=0," ",('363302'!F24+'363304'!F24+'363306'!F24+'363317'!F24+'363324'!F24+'363337'!F24+'363339'!F24+'363340'!F24+'363366'!F24+'294212'!F24))</f>
        <v xml:space="preserve"> </v>
      </c>
      <c r="G20" s="19">
        <f t="shared" si="0"/>
        <v>41.600239834296303</v>
      </c>
      <c r="H20" s="19" t="e">
        <f t="shared" si="1"/>
        <v>#VALUE!</v>
      </c>
    </row>
    <row r="21" spans="1:8" ht="20.100000000000001" customHeight="1">
      <c r="A21" s="7" t="s">
        <v>94</v>
      </c>
      <c r="B21" s="19">
        <f>IF(SUM('363302'!B25+'363304'!B25+'363306'!B25+'363317'!B25+'363324'!B25+'363337'!B25+'363339'!B25+'363340'!B25+'363366'!B25+'294212'!B25+'294493'!B25+'295298'!B25+'295438'!B25+'2161129'!B25)=0," ",('363302'!B25+'363304'!B25+'363306'!B25+'363317'!B25+'363324'!B25+'363337'!B25+'363339'!B25+'363340'!B25+'363366'!B25+'294212'!B25+'294493'!B25+'295298'!B25+'295438'!B25+'2161129'!B25))</f>
        <v>320886</v>
      </c>
      <c r="C21" s="19">
        <f>IF(SUM('363302'!C25+'363304'!C25+'363306'!C25+'363317'!C25+'363324'!D25+'363337'!C25+'363339'!C25+'363340'!C25+'363366'!C25+'294212'!C25)=0," ",('363302'!C25+'363304'!C25+'363306'!C25+'363317'!C25+'363324'!D25+'363337'!C25+'363339'!C25+'363340'!C25+'363366'!C25+'294212'!C25))</f>
        <v>191303.36</v>
      </c>
      <c r="D21" s="27">
        <f>IF(SUM('363302'!D25+'363304'!D25+'363306'!D25+'363317'!D25+'363324'!D25+'363337'!D25+'363339'!D25+'363340'!D25+'363366'!D25+'294212'!D25+'294493'!D25+'295298'!D25+'295438'!D25+'2161129'!D25)=0," ",('363302'!D25+'363304'!D25+'363306'!D25+'363317'!D25+'363324'!D25+'363337'!D25+'363339'!D25+'363340'!D25+'363366'!D25+'294212'!D25+'294493'!D25+'295298'!D25+'295438'!D25+'2161129'!D25))</f>
        <v>21818120.399999999</v>
      </c>
      <c r="E21" s="19">
        <v>9173</v>
      </c>
      <c r="F21" s="19" t="str">
        <f>IF(SUM('363302'!F25+'363304'!F25+'363306'!F25+'363317'!F25+'363324'!F25+'363337'!F25+'363339'!F25+'363340'!F25+'363366'!F25+'294212'!F25)=0," ",('363302'!F25+'363304'!F25+'363306'!F25+'363317'!F25+'363324'!F25+'363337'!F25+'363339'!F25+'363340'!F25+'363366'!F25+'294212'!F25))</f>
        <v xml:space="preserve"> </v>
      </c>
      <c r="G21" s="19">
        <f t="shared" si="0"/>
        <v>34.981576365420253</v>
      </c>
      <c r="H21" s="19" t="e">
        <f t="shared" si="1"/>
        <v>#VALUE!</v>
      </c>
    </row>
    <row r="22" spans="1:8" ht="20.100000000000001" customHeight="1">
      <c r="A22" s="39" t="s">
        <v>107</v>
      </c>
      <c r="B22" s="20">
        <f>IF(SUM(B10:B21)=0,"",SUM(B10:B21))</f>
        <v>4058566</v>
      </c>
      <c r="C22" s="20" t="s">
        <v>96</v>
      </c>
      <c r="D22" s="28">
        <f t="shared" ref="D22" si="2">IF(SUM(D10:D21)=0,"",SUM(D10:D21))</f>
        <v>272393382.19999999</v>
      </c>
      <c r="E22" s="20" t="s">
        <v>96</v>
      </c>
      <c r="F22" s="20" t="s">
        <v>96</v>
      </c>
      <c r="G22" s="20">
        <f>SUM(G10:G21)</f>
        <v>442.44696391584</v>
      </c>
      <c r="H22" s="20" t="s">
        <v>96</v>
      </c>
    </row>
    <row r="23" spans="1:8" ht="20.100000000000001" customHeight="1">
      <c r="A23" s="39" t="s">
        <v>108</v>
      </c>
      <c r="B23" s="20">
        <f>IF(SUM(B10:B21)=0,"",AVERAGE(B10:B21))</f>
        <v>338213.83333333331</v>
      </c>
      <c r="C23" s="20">
        <f>IF(SUM(C10:C21)=0,"",AVERAGE(C10:C21))</f>
        <v>16619.088499999998</v>
      </c>
      <c r="D23" s="28">
        <f t="shared" ref="D23:F23" si="3">IF(SUM(D10:D21)=0,"",AVERAGE(D10:D21))</f>
        <v>22699448.516666666</v>
      </c>
      <c r="E23" s="20">
        <f t="shared" si="3"/>
        <v>9173</v>
      </c>
      <c r="F23" s="20" t="str">
        <f t="shared" si="3"/>
        <v/>
      </c>
      <c r="G23" s="20">
        <f>B23/E23</f>
        <v>36.870580326319995</v>
      </c>
      <c r="H23" s="20" t="e">
        <f>B23/F23</f>
        <v>#VALUE!</v>
      </c>
    </row>
    <row r="26" spans="1:8" s="15" customFormat="1" ht="18.75">
      <c r="A26" s="114" t="s">
        <v>117</v>
      </c>
      <c r="B26" s="114"/>
      <c r="C26" s="114"/>
      <c r="D26" s="114"/>
      <c r="E26" s="114"/>
      <c r="F26" s="114"/>
      <c r="G26" s="114"/>
      <c r="H26" s="114"/>
    </row>
    <row r="27" spans="1:8" s="15" customFormat="1"/>
    <row r="28" spans="1:8" s="15" customFormat="1"/>
    <row r="29" spans="1:8" s="15" customFormat="1"/>
    <row r="30" spans="1:8" s="15" customFormat="1"/>
    <row r="31" spans="1:8" s="15" customFormat="1"/>
    <row r="32" spans="1:8" s="15" customFormat="1"/>
    <row r="33" s="15" customFormat="1"/>
    <row r="34" s="15" customFormat="1"/>
    <row r="35" s="15" customFormat="1"/>
    <row r="36" s="15" customFormat="1"/>
    <row r="37" s="15" customFormat="1"/>
    <row r="38" s="15" customFormat="1"/>
    <row r="39" s="15" customFormat="1"/>
    <row r="40" s="15" customFormat="1"/>
    <row r="41" s="15" customFormat="1"/>
    <row r="42" s="15" customFormat="1"/>
    <row r="43" s="15" customFormat="1"/>
    <row r="44" s="15" customFormat="1"/>
    <row r="45" s="15" customFormat="1"/>
    <row r="46" s="15" customFormat="1"/>
    <row r="47" s="15" customFormat="1"/>
    <row r="48" s="15" customFormat="1"/>
    <row r="49" s="15" customFormat="1"/>
    <row r="50" s="15" customFormat="1"/>
    <row r="51" s="15" customFormat="1"/>
    <row r="52" s="15" customFormat="1"/>
    <row r="53" s="15" customFormat="1"/>
    <row r="54" s="15" customFormat="1"/>
    <row r="55" s="15" customFormat="1"/>
    <row r="56" s="15" customFormat="1"/>
    <row r="57" s="15" customFormat="1"/>
    <row r="58" s="15" customFormat="1"/>
    <row r="59" s="15" customFormat="1"/>
    <row r="60" s="15" customFormat="1"/>
    <row r="61" s="15" customFormat="1"/>
    <row r="62" s="15" customFormat="1"/>
    <row r="63" s="15" customFormat="1"/>
    <row r="64" s="15" customFormat="1"/>
    <row r="65" s="15" customFormat="1"/>
    <row r="66" s="15" customFormat="1"/>
    <row r="67" s="15" customFormat="1"/>
    <row r="68" s="15" customFormat="1"/>
    <row r="69" s="15" customFormat="1"/>
    <row r="70" s="15" customFormat="1"/>
    <row r="71" s="15" customFormat="1"/>
    <row r="72" s="15" customFormat="1"/>
    <row r="73" s="15" customFormat="1"/>
    <row r="74" s="15" customFormat="1"/>
    <row r="75" s="15" customFormat="1"/>
    <row r="76" s="15" customFormat="1"/>
    <row r="77" s="15" customFormat="1"/>
    <row r="78" s="15" customFormat="1"/>
    <row r="79" s="15" customFormat="1"/>
    <row r="80" s="15" customFormat="1"/>
    <row r="81" s="15" customFormat="1"/>
    <row r="82" s="15" customFormat="1"/>
    <row r="83" s="15" customFormat="1"/>
    <row r="84" s="15" customFormat="1"/>
    <row r="85" s="15" customFormat="1"/>
    <row r="86" s="15" customFormat="1"/>
    <row r="87" s="15" customFormat="1"/>
    <row r="88" s="15" customFormat="1"/>
    <row r="89" s="15" customFormat="1"/>
    <row r="90" s="15" customFormat="1"/>
    <row r="91" s="15" customFormat="1"/>
    <row r="92" s="15" customFormat="1"/>
    <row r="93" s="15" customFormat="1"/>
    <row r="94" s="15" customFormat="1"/>
    <row r="95" s="15" customFormat="1"/>
    <row r="96" s="15" customFormat="1"/>
    <row r="97" s="15" customFormat="1"/>
    <row r="98" s="15" customFormat="1"/>
    <row r="99" s="15" customFormat="1"/>
    <row r="100" s="15" customFormat="1"/>
    <row r="101" s="15" customFormat="1"/>
    <row r="102" s="15" customFormat="1"/>
    <row r="103" s="15" customFormat="1"/>
    <row r="104" s="15" customFormat="1"/>
    <row r="105" s="15" customFormat="1"/>
    <row r="106" s="15" customFormat="1"/>
    <row r="107" s="15" customFormat="1"/>
    <row r="108" s="15" customFormat="1"/>
    <row r="109" s="15" customFormat="1"/>
    <row r="110" s="15" customFormat="1"/>
    <row r="111" s="15" customFormat="1"/>
    <row r="112" s="15" customFormat="1"/>
    <row r="113" s="15" customFormat="1"/>
    <row r="114" s="15" customFormat="1"/>
    <row r="115" s="15" customFormat="1"/>
    <row r="116" s="15" customFormat="1"/>
    <row r="117" s="15" customFormat="1"/>
    <row r="118" s="15" customFormat="1"/>
    <row r="119" s="15" customFormat="1"/>
    <row r="120" s="15" customFormat="1"/>
    <row r="121" s="15" customFormat="1"/>
    <row r="122" s="15" customFormat="1"/>
    <row r="123" s="15" customFormat="1"/>
    <row r="124" s="15" customFormat="1"/>
    <row r="125" s="15" customFormat="1"/>
    <row r="126" s="15" customFormat="1"/>
    <row r="127" s="15" customFormat="1"/>
    <row r="128" s="15" customFormat="1"/>
    <row r="129" s="15" customFormat="1"/>
    <row r="130" s="15" customFormat="1"/>
    <row r="131" s="15" customFormat="1"/>
    <row r="132" s="15" customFormat="1"/>
    <row r="133" s="15" customFormat="1"/>
    <row r="134" s="15" customFormat="1"/>
    <row r="135" s="15" customFormat="1"/>
    <row r="136" s="15" customFormat="1"/>
    <row r="137" s="15" customFormat="1"/>
    <row r="138" s="15" customFormat="1"/>
    <row r="139" s="15" customFormat="1"/>
    <row r="140" s="15" customFormat="1"/>
    <row r="141" s="15" customFormat="1"/>
    <row r="142" s="15" customFormat="1"/>
    <row r="143" s="15" customFormat="1"/>
    <row r="144" s="15" customFormat="1"/>
    <row r="145" s="15" customFormat="1"/>
    <row r="146" s="15" customFormat="1"/>
    <row r="147" s="15" customFormat="1"/>
    <row r="148" s="15" customFormat="1"/>
    <row r="149" s="15" customFormat="1"/>
    <row r="150" s="15" customFormat="1"/>
    <row r="151" s="15" customFormat="1"/>
    <row r="152" s="15" customFormat="1"/>
    <row r="153" s="15" customFormat="1"/>
    <row r="154" s="15" customFormat="1"/>
    <row r="155" s="15" customFormat="1"/>
    <row r="156" s="15" customFormat="1"/>
    <row r="157" s="15" customFormat="1"/>
  </sheetData>
  <mergeCells count="12">
    <mergeCell ref="A26:H26"/>
    <mergeCell ref="B4:H4"/>
    <mergeCell ref="A1:H1"/>
    <mergeCell ref="B3:H3"/>
    <mergeCell ref="A8:A9"/>
    <mergeCell ref="B8:B9"/>
    <mergeCell ref="C8:C9"/>
    <mergeCell ref="D8:D9"/>
    <mergeCell ref="E8:E9"/>
    <mergeCell ref="F8:F9"/>
    <mergeCell ref="A7:H7"/>
    <mergeCell ref="G8:H8"/>
  </mergeCells>
  <pageMargins left="0.36" right="0.19685039370078741" top="0.74803149606299213" bottom="0.74803149606299213" header="0.31496062992125984" footer="0.31496062992125984"/>
  <pageSetup scale="55" fitToHeight="2" orientation="portrait" r:id="rId1"/>
  <headerFooter>
    <oddFooter>&amp;L&amp;A&amp;C&amp;D&amp;R&amp;P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5"/>
  <sheetViews>
    <sheetView workbookViewId="0">
      <selection activeCell="I20" sqref="I20"/>
    </sheetView>
  </sheetViews>
  <sheetFormatPr defaultColWidth="11.42578125" defaultRowHeight="15"/>
  <cols>
    <col min="1" max="16384" width="11.42578125" style="15"/>
  </cols>
  <sheetData>
    <row r="1" spans="1:13" s="2" customFormat="1" ht="24.95" customHeight="1">
      <c r="A1" s="92" t="s">
        <v>5</v>
      </c>
      <c r="B1" s="92"/>
      <c r="C1" s="92"/>
      <c r="D1" s="92"/>
      <c r="E1" s="92"/>
      <c r="F1" s="92"/>
      <c r="G1" s="92"/>
      <c r="H1" s="92"/>
      <c r="I1" s="92"/>
      <c r="J1" s="92"/>
      <c r="K1" s="92"/>
      <c r="L1" s="92"/>
      <c r="M1" s="92"/>
    </row>
    <row r="2" spans="1:13" s="2" customFormat="1" ht="23.25">
      <c r="A2" s="35"/>
      <c r="B2" s="35"/>
      <c r="C2" s="35"/>
      <c r="D2" s="35"/>
      <c r="E2" s="35"/>
      <c r="F2" s="35"/>
      <c r="G2" s="35"/>
      <c r="H2" s="35"/>
      <c r="I2" s="35"/>
      <c r="J2" s="35"/>
      <c r="K2" s="3"/>
    </row>
    <row r="3" spans="1:13" s="2" customFormat="1" ht="47.25" customHeight="1">
      <c r="A3" s="93" t="s">
        <v>40</v>
      </c>
      <c r="B3" s="93"/>
      <c r="C3" s="93"/>
      <c r="D3" s="93"/>
      <c r="E3" s="93"/>
      <c r="F3" s="93"/>
      <c r="G3" s="93"/>
      <c r="H3" s="93"/>
      <c r="I3" s="93"/>
      <c r="J3" s="93"/>
      <c r="K3" s="93"/>
      <c r="L3" s="93"/>
      <c r="M3" s="93"/>
    </row>
    <row r="4" spans="1:13" s="2" customFormat="1" ht="20.100000000000001" customHeight="1">
      <c r="A4" s="21"/>
      <c r="B4" s="21"/>
      <c r="C4" s="21"/>
      <c r="D4" s="21"/>
      <c r="E4" s="21"/>
      <c r="F4" s="21"/>
      <c r="G4" s="21"/>
      <c r="H4" s="21"/>
      <c r="I4" s="21"/>
      <c r="J4" s="21"/>
      <c r="K4" s="16"/>
    </row>
    <row r="5" spans="1:13" s="2" customFormat="1" ht="23.25" customHeight="1">
      <c r="A5" s="94" t="s">
        <v>41</v>
      </c>
      <c r="B5" s="94"/>
      <c r="C5" s="94"/>
      <c r="D5" s="94"/>
      <c r="E5" s="94"/>
      <c r="F5" s="94"/>
      <c r="G5" s="94"/>
      <c r="H5" s="94"/>
      <c r="I5" s="94"/>
      <c r="J5" s="94"/>
      <c r="K5" s="94"/>
      <c r="L5" s="94"/>
      <c r="M5" s="94"/>
    </row>
    <row r="6" spans="1:13" s="2" customFormat="1"/>
    <row r="7" spans="1:13" s="2" customFormat="1" ht="63" customHeight="1">
      <c r="A7" s="93" t="s">
        <v>42</v>
      </c>
      <c r="B7" s="93"/>
      <c r="C7" s="93"/>
      <c r="D7" s="93"/>
      <c r="E7" s="93"/>
      <c r="F7" s="93"/>
      <c r="G7" s="93"/>
      <c r="H7" s="93"/>
      <c r="I7" s="93"/>
      <c r="J7" s="93"/>
      <c r="K7" s="93"/>
      <c r="L7" s="93"/>
      <c r="M7" s="93"/>
    </row>
    <row r="8" spans="1:13" s="2" customFormat="1" ht="15.75" thickBot="1"/>
    <row r="9" spans="1:13" s="2" customFormat="1" ht="35.1" customHeight="1">
      <c r="A9" s="95" t="s">
        <v>43</v>
      </c>
      <c r="B9" s="96"/>
      <c r="C9" s="96"/>
      <c r="D9" s="96"/>
      <c r="E9" s="96"/>
      <c r="F9" s="96"/>
      <c r="G9" s="96"/>
      <c r="H9" s="97" t="s">
        <v>44</v>
      </c>
      <c r="I9" s="97"/>
      <c r="J9" s="97"/>
      <c r="K9" s="97"/>
      <c r="L9" s="97"/>
      <c r="M9" s="98"/>
    </row>
    <row r="10" spans="1:13" s="2" customFormat="1" ht="57.75" customHeight="1" thickBot="1">
      <c r="A10" s="22"/>
      <c r="B10" s="99" t="s">
        <v>45</v>
      </c>
      <c r="C10" s="99"/>
      <c r="D10" s="99"/>
      <c r="E10" s="99"/>
      <c r="F10" s="99"/>
      <c r="G10" s="99"/>
      <c r="H10" s="100" t="s">
        <v>46</v>
      </c>
      <c r="I10" s="100"/>
      <c r="J10" s="100"/>
      <c r="K10" s="100"/>
      <c r="L10" s="100"/>
      <c r="M10" s="101"/>
    </row>
    <row r="11" spans="1:13" s="2" customFormat="1" ht="9.9499999999999993" customHeight="1" thickBot="1">
      <c r="A11" s="36"/>
      <c r="B11" s="36"/>
      <c r="C11" s="36"/>
      <c r="D11" s="36"/>
      <c r="E11" s="36"/>
      <c r="F11" s="36"/>
      <c r="H11" s="23"/>
    </row>
    <row r="12" spans="1:13" s="2" customFormat="1" ht="35.1" customHeight="1">
      <c r="A12" s="95" t="s">
        <v>47</v>
      </c>
      <c r="B12" s="96"/>
      <c r="C12" s="96"/>
      <c r="D12" s="96"/>
      <c r="E12" s="96"/>
      <c r="F12" s="96"/>
      <c r="G12" s="96"/>
      <c r="H12" s="97" t="s">
        <v>44</v>
      </c>
      <c r="I12" s="97"/>
      <c r="J12" s="97"/>
      <c r="K12" s="97"/>
      <c r="L12" s="97"/>
      <c r="M12" s="98"/>
    </row>
    <row r="13" spans="1:13" s="2" customFormat="1" ht="35.1" customHeight="1">
      <c r="A13" s="24"/>
      <c r="B13" s="102" t="s">
        <v>48</v>
      </c>
      <c r="C13" s="102"/>
      <c r="D13" s="102"/>
      <c r="E13" s="102"/>
      <c r="F13" s="102"/>
      <c r="G13" s="102"/>
      <c r="H13" s="103" t="s">
        <v>46</v>
      </c>
      <c r="I13" s="103"/>
      <c r="J13" s="103"/>
      <c r="K13" s="103"/>
      <c r="L13" s="103"/>
      <c r="M13" s="104"/>
    </row>
    <row r="14" spans="1:13" s="2" customFormat="1" ht="35.1" customHeight="1">
      <c r="A14" s="24"/>
      <c r="B14" s="102" t="s">
        <v>49</v>
      </c>
      <c r="C14" s="102"/>
      <c r="D14" s="102"/>
      <c r="E14" s="102"/>
      <c r="F14" s="102"/>
      <c r="G14" s="102"/>
      <c r="H14" s="103"/>
      <c r="I14" s="103"/>
      <c r="J14" s="103"/>
      <c r="K14" s="103"/>
      <c r="L14" s="103"/>
      <c r="M14" s="104"/>
    </row>
    <row r="15" spans="1:13" s="2" customFormat="1" ht="35.1" customHeight="1" thickBot="1">
      <c r="A15" s="22"/>
      <c r="B15" s="105" t="s">
        <v>50</v>
      </c>
      <c r="C15" s="105"/>
      <c r="D15" s="105"/>
      <c r="E15" s="105"/>
      <c r="F15" s="105"/>
      <c r="G15" s="105"/>
      <c r="H15" s="100"/>
      <c r="I15" s="100"/>
      <c r="J15" s="100"/>
      <c r="K15" s="100"/>
      <c r="L15" s="100"/>
      <c r="M15" s="101"/>
    </row>
  </sheetData>
  <sheetProtection sheet="1" objects="1" scenarios="1"/>
  <mergeCells count="14">
    <mergeCell ref="B10:G10"/>
    <mergeCell ref="H10:M10"/>
    <mergeCell ref="A12:G12"/>
    <mergeCell ref="H12:M12"/>
    <mergeCell ref="B13:G13"/>
    <mergeCell ref="H13:M15"/>
    <mergeCell ref="B15:G15"/>
    <mergeCell ref="B14:G14"/>
    <mergeCell ref="A1:M1"/>
    <mergeCell ref="A3:M3"/>
    <mergeCell ref="A5:M5"/>
    <mergeCell ref="A7:M7"/>
    <mergeCell ref="A9:G9"/>
    <mergeCell ref="H9:M9"/>
  </mergeCells>
  <hyperlinks>
    <hyperlink ref="H10" r:id="rId1" xr:uid="{00000000-0004-0000-0100-000000000000}"/>
    <hyperlink ref="H13" r:id="rId2" xr:uid="{00000000-0004-0000-0100-000001000000}"/>
  </hyperlinks>
  <printOptions horizontalCentered="1"/>
  <pageMargins left="0.39370078740157483" right="0.39370078740157483" top="0.39370078740157483" bottom="0.39370078740157483" header="0.31496062992125984" footer="0"/>
  <pageSetup scale="66" orientation="portrait" verticalDpi="4" r:id="rId3"/>
  <headerFooter>
    <oddFooter>&amp;L&amp;F&amp;C&amp;D&amp;R&amp;P</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L26"/>
  <sheetViews>
    <sheetView zoomScale="73" zoomScaleNormal="73" workbookViewId="0">
      <selection activeCell="I29" sqref="I29"/>
    </sheetView>
  </sheetViews>
  <sheetFormatPr defaultColWidth="11.42578125" defaultRowHeight="15"/>
  <cols>
    <col min="1" max="16384" width="11.42578125" style="2"/>
  </cols>
  <sheetData>
    <row r="3" spans="1:12">
      <c r="A3" s="57"/>
    </row>
    <row r="9" spans="1:12" ht="23.25">
      <c r="F9" s="82"/>
      <c r="G9" s="82"/>
    </row>
    <row r="11" spans="1:12" ht="30" customHeight="1">
      <c r="F11" s="110" t="s">
        <v>51</v>
      </c>
      <c r="G11" s="110"/>
      <c r="H11" s="111" t="s">
        <v>52</v>
      </c>
      <c r="I11" s="111"/>
      <c r="J11" s="111"/>
      <c r="K11" s="111"/>
      <c r="L11" s="111"/>
    </row>
    <row r="12" spans="1:12" ht="23.25">
      <c r="F12" s="58"/>
      <c r="G12" s="3"/>
      <c r="I12" s="109"/>
      <c r="J12" s="109"/>
      <c r="K12" s="109"/>
      <c r="L12" s="109"/>
    </row>
    <row r="13" spans="1:12" ht="30" customHeight="1">
      <c r="F13" s="106" t="s">
        <v>53</v>
      </c>
      <c r="G13" s="106"/>
      <c r="H13" s="106"/>
      <c r="I13" s="107">
        <v>13</v>
      </c>
      <c r="J13" s="107"/>
      <c r="K13" s="107"/>
      <c r="L13" s="107"/>
    </row>
    <row r="14" spans="1:12" ht="30" customHeight="1">
      <c r="F14" s="106" t="s">
        <v>54</v>
      </c>
      <c r="G14" s="106"/>
      <c r="H14" s="106"/>
      <c r="I14" s="107"/>
      <c r="J14" s="107"/>
      <c r="K14" s="107"/>
      <c r="L14" s="107"/>
    </row>
    <row r="15" spans="1:12" ht="30" customHeight="1">
      <c r="F15" s="59"/>
      <c r="G15" s="59"/>
      <c r="H15" s="59"/>
      <c r="I15" s="108"/>
      <c r="J15" s="108"/>
      <c r="K15" s="108"/>
      <c r="L15" s="108"/>
    </row>
    <row r="16" spans="1:12" ht="30" customHeight="1">
      <c r="F16" s="106" t="s">
        <v>55</v>
      </c>
      <c r="G16" s="106"/>
      <c r="H16" s="106"/>
      <c r="I16" s="107" t="s">
        <v>56</v>
      </c>
      <c r="J16" s="107"/>
      <c r="K16" s="107"/>
      <c r="L16" s="107"/>
    </row>
    <row r="17" spans="6:12" ht="30" customHeight="1">
      <c r="F17" s="106" t="s">
        <v>57</v>
      </c>
      <c r="G17" s="106"/>
      <c r="H17" s="106"/>
      <c r="I17" s="107" t="s">
        <v>58</v>
      </c>
      <c r="J17" s="107"/>
      <c r="K17" s="107"/>
      <c r="L17" s="107"/>
    </row>
    <row r="18" spans="6:12" ht="18.75">
      <c r="F18" s="60"/>
      <c r="G18" s="60"/>
      <c r="H18" s="60"/>
      <c r="I18" s="108"/>
      <c r="J18" s="108"/>
      <c r="K18" s="108"/>
      <c r="L18" s="108"/>
    </row>
    <row r="19" spans="6:12" ht="30" customHeight="1">
      <c r="F19" s="106" t="s">
        <v>59</v>
      </c>
      <c r="G19" s="106"/>
      <c r="H19" s="106"/>
      <c r="I19" s="107" t="s">
        <v>60</v>
      </c>
      <c r="J19" s="107"/>
      <c r="K19" s="107"/>
      <c r="L19" s="107"/>
    </row>
    <row r="20" spans="6:12" ht="30" customHeight="1">
      <c r="F20" s="106" t="s">
        <v>57</v>
      </c>
      <c r="G20" s="106"/>
      <c r="H20" s="106"/>
      <c r="I20" s="107" t="s">
        <v>58</v>
      </c>
      <c r="J20" s="107"/>
      <c r="K20" s="107"/>
      <c r="L20" s="107"/>
    </row>
    <row r="21" spans="6:12" ht="30" customHeight="1">
      <c r="F21" s="106" t="s">
        <v>61</v>
      </c>
      <c r="G21" s="106"/>
      <c r="H21" s="106"/>
      <c r="I21" s="107">
        <v>25502346</v>
      </c>
      <c r="J21" s="107"/>
      <c r="K21" s="107"/>
      <c r="L21" s="107"/>
    </row>
    <row r="22" spans="6:12" ht="30" customHeight="1">
      <c r="F22" s="106" t="s">
        <v>62</v>
      </c>
      <c r="G22" s="106"/>
      <c r="H22" s="106"/>
      <c r="I22" s="113" t="s">
        <v>63</v>
      </c>
      <c r="J22" s="107"/>
      <c r="K22" s="107"/>
      <c r="L22" s="107"/>
    </row>
    <row r="23" spans="6:12" ht="23.25">
      <c r="G23" s="61"/>
      <c r="I23" s="108"/>
      <c r="J23" s="108"/>
      <c r="K23" s="108"/>
      <c r="L23" s="108"/>
    </row>
    <row r="24" spans="6:12" ht="30" customHeight="1">
      <c r="F24" s="106" t="s">
        <v>64</v>
      </c>
      <c r="G24" s="106"/>
      <c r="H24" s="106"/>
      <c r="I24" s="106"/>
      <c r="J24" s="112">
        <v>2022</v>
      </c>
      <c r="K24" s="112"/>
      <c r="L24" s="112"/>
    </row>
    <row r="26" spans="6:12">
      <c r="F26" s="57"/>
    </row>
  </sheetData>
  <protectedRanges>
    <protectedRange sqref="I11:L22" name="Rango1"/>
  </protectedRanges>
  <mergeCells count="25">
    <mergeCell ref="F24:I24"/>
    <mergeCell ref="J24:L24"/>
    <mergeCell ref="F20:H20"/>
    <mergeCell ref="I20:L20"/>
    <mergeCell ref="F21:H21"/>
    <mergeCell ref="I21:L21"/>
    <mergeCell ref="F22:H22"/>
    <mergeCell ref="I22:L22"/>
    <mergeCell ref="I23:L23"/>
    <mergeCell ref="F9:G9"/>
    <mergeCell ref="I12:L12"/>
    <mergeCell ref="F13:H13"/>
    <mergeCell ref="I13:L13"/>
    <mergeCell ref="F16:H16"/>
    <mergeCell ref="I16:L16"/>
    <mergeCell ref="F14:H14"/>
    <mergeCell ref="F11:G11"/>
    <mergeCell ref="I14:L14"/>
    <mergeCell ref="I15:L15"/>
    <mergeCell ref="H11:L11"/>
    <mergeCell ref="F17:H17"/>
    <mergeCell ref="I17:L17"/>
    <mergeCell ref="I18:L18"/>
    <mergeCell ref="F19:H19"/>
    <mergeCell ref="I19:L19"/>
  </mergeCells>
  <hyperlinks>
    <hyperlink ref="I22" r:id="rId1" xr:uid="{0BF04F60-A9FB-4357-926C-42C8CFDF4D35}"/>
  </hyperlinks>
  <printOptions horizontalCentered="1"/>
  <pageMargins left="0.70866141732283472" right="0.70866141732283472" top="0.74803149606299213" bottom="0.74803149606299213" header="0.31496062992125984" footer="0.31496062992125984"/>
  <pageSetup scale="91" orientation="landscape" horizontalDpi="4294967294"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12"/>
  <sheetViews>
    <sheetView topLeftCell="A16" zoomScaleNormal="100" workbookViewId="0">
      <selection activeCell="D23" sqref="D23"/>
    </sheetView>
  </sheetViews>
  <sheetFormatPr defaultColWidth="11.42578125" defaultRowHeight="15"/>
  <cols>
    <col min="1" max="1" width="12" style="15" customWidth="1"/>
    <col min="2" max="3" width="13.7109375" style="15" customWidth="1"/>
    <col min="4" max="4" width="15.28515625" style="15" customWidth="1"/>
    <col min="5" max="6" width="13.7109375" style="15" customWidth="1"/>
    <col min="7" max="8" width="15.7109375" style="15" customWidth="1"/>
    <col min="9" max="9" width="13.7109375" style="15" customWidth="1"/>
    <col min="10" max="16384" width="11.42578125" style="15"/>
  </cols>
  <sheetData>
    <row r="1" spans="1:19" ht="18.75">
      <c r="A1" s="114" t="s">
        <v>65</v>
      </c>
      <c r="B1" s="114"/>
      <c r="C1" s="114"/>
      <c r="D1" s="114"/>
      <c r="E1" s="114"/>
      <c r="F1" s="114"/>
      <c r="G1" s="114"/>
      <c r="H1" s="114"/>
    </row>
    <row r="2" spans="1:19">
      <c r="A2" s="62"/>
      <c r="B2" s="62"/>
      <c r="C2" s="62"/>
      <c r="D2" s="62"/>
      <c r="E2" s="62"/>
      <c r="F2" s="62"/>
      <c r="G2" s="62"/>
      <c r="H2" s="62"/>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9"/>
      <c r="E4" s="119"/>
      <c r="F4" s="119"/>
      <c r="G4" s="119"/>
      <c r="H4" s="119"/>
    </row>
    <row r="5" spans="1:19" ht="20.100000000000001" customHeight="1">
      <c r="A5" s="116" t="s">
        <v>68</v>
      </c>
      <c r="B5" s="116"/>
      <c r="C5" s="116"/>
      <c r="D5" s="115"/>
      <c r="E5" s="115"/>
      <c r="F5" s="115"/>
      <c r="G5" s="115"/>
      <c r="H5" s="115"/>
      <c r="L5" s="63"/>
      <c r="M5" s="63"/>
      <c r="N5" s="63"/>
      <c r="O5" s="63"/>
      <c r="P5" s="63"/>
      <c r="Q5" s="63"/>
      <c r="R5" s="63"/>
      <c r="S5" s="63"/>
    </row>
    <row r="6" spans="1:19" ht="20.100000000000001" customHeight="1">
      <c r="A6" s="64" t="s">
        <v>69</v>
      </c>
      <c r="B6" s="64"/>
      <c r="C6" s="64"/>
      <c r="D6" s="115">
        <v>2023</v>
      </c>
      <c r="E6" s="115"/>
      <c r="F6" s="115"/>
      <c r="G6" s="115"/>
      <c r="H6" s="115"/>
      <c r="L6" s="63"/>
      <c r="M6" s="63"/>
      <c r="N6" s="63"/>
      <c r="O6" s="63"/>
      <c r="P6" s="63"/>
      <c r="Q6" s="63"/>
      <c r="R6" s="63"/>
      <c r="S6" s="63"/>
    </row>
    <row r="7" spans="1:19" ht="20.100000000000001" customHeight="1">
      <c r="A7" s="64" t="s">
        <v>70</v>
      </c>
      <c r="B7" s="64"/>
      <c r="C7" s="64"/>
      <c r="D7" s="118">
        <v>45272</v>
      </c>
      <c r="E7" s="118"/>
      <c r="F7" s="118"/>
      <c r="G7" s="118"/>
      <c r="H7" s="118"/>
      <c r="L7" s="63"/>
      <c r="M7" s="63"/>
      <c r="N7" s="63"/>
      <c r="O7" s="63"/>
      <c r="P7" s="63"/>
      <c r="Q7" s="63"/>
      <c r="R7" s="63"/>
      <c r="S7" s="63"/>
    </row>
    <row r="8" spans="1:19" ht="20.100000000000001" customHeight="1">
      <c r="A8" s="64" t="s">
        <v>71</v>
      </c>
      <c r="B8" s="64"/>
      <c r="C8" s="64"/>
      <c r="D8" s="115" t="s">
        <v>60</v>
      </c>
      <c r="E8" s="115"/>
      <c r="F8" s="115"/>
      <c r="G8" s="115"/>
      <c r="H8" s="115"/>
      <c r="L8" s="63"/>
      <c r="M8" s="63"/>
      <c r="N8" s="63"/>
      <c r="O8" s="63"/>
      <c r="P8" s="63"/>
      <c r="Q8" s="63"/>
      <c r="R8" s="63"/>
      <c r="S8" s="63"/>
    </row>
    <row r="11" spans="1:19" ht="15" customHeight="1">
      <c r="A11" s="120" t="s">
        <v>72</v>
      </c>
      <c r="B11" s="121"/>
      <c r="C11" s="121"/>
      <c r="D11" s="121"/>
      <c r="E11" s="121"/>
      <c r="F11" s="121"/>
      <c r="G11" s="121"/>
      <c r="H11" s="121"/>
      <c r="I11" s="121"/>
    </row>
    <row r="12" spans="1:19" ht="15" customHeight="1">
      <c r="A12" s="117" t="s">
        <v>73</v>
      </c>
      <c r="B12" s="117" t="s">
        <v>74</v>
      </c>
      <c r="C12" s="117" t="s">
        <v>75</v>
      </c>
      <c r="D12" s="117" t="s">
        <v>76</v>
      </c>
      <c r="E12" s="117" t="s">
        <v>77</v>
      </c>
      <c r="F12" s="117" t="s">
        <v>78</v>
      </c>
      <c r="G12" s="69" t="s">
        <v>79</v>
      </c>
      <c r="H12" s="69"/>
      <c r="I12" s="122" t="s">
        <v>80</v>
      </c>
    </row>
    <row r="13" spans="1:19" s="65" customFormat="1" ht="75" customHeight="1">
      <c r="A13" s="117"/>
      <c r="B13" s="117"/>
      <c r="C13" s="117"/>
      <c r="D13" s="117"/>
      <c r="E13" s="117"/>
      <c r="F13" s="117"/>
      <c r="G13" s="40" t="s">
        <v>81</v>
      </c>
      <c r="H13" s="40" t="s">
        <v>82</v>
      </c>
      <c r="I13" s="123"/>
    </row>
    <row r="14" spans="1:19" ht="20.100000000000001" customHeight="1">
      <c r="A14" s="13" t="s">
        <v>83</v>
      </c>
      <c r="B14" s="1">
        <v>349</v>
      </c>
      <c r="C14" s="1">
        <v>0</v>
      </c>
      <c r="D14" s="70">
        <v>23427</v>
      </c>
      <c r="E14" s="73">
        <v>9173</v>
      </c>
      <c r="F14" s="1"/>
      <c r="G14" s="25">
        <f>IF(B14=0,"",B14/E14)</f>
        <v>3.8046440641011661E-2</v>
      </c>
      <c r="H14" s="25" t="e">
        <f>IF(B14=0,"",B14/F14)</f>
        <v>#DIV/0!</v>
      </c>
      <c r="I14" s="25"/>
    </row>
    <row r="15" spans="1:19" ht="20.100000000000001" customHeight="1">
      <c r="A15" s="13" t="s">
        <v>84</v>
      </c>
      <c r="B15" s="1">
        <v>358</v>
      </c>
      <c r="C15" s="1">
        <v>0</v>
      </c>
      <c r="D15" s="70">
        <v>27010</v>
      </c>
      <c r="E15" s="73">
        <v>9173</v>
      </c>
      <c r="F15" s="1"/>
      <c r="G15" s="25">
        <f t="shared" ref="G15:G25" si="0">IF(B15=0,"",B15/E15)</f>
        <v>3.9027580944075005E-2</v>
      </c>
      <c r="H15" s="25" t="e">
        <f t="shared" ref="H15:H25" si="1">IF(B15=0,"",B15/F15)</f>
        <v>#DIV/0!</v>
      </c>
      <c r="I15" s="25"/>
    </row>
    <row r="16" spans="1:19" ht="20.100000000000001" customHeight="1">
      <c r="A16" s="13" t="s">
        <v>85</v>
      </c>
      <c r="B16" s="1">
        <v>463</v>
      </c>
      <c r="C16" s="1">
        <v>0</v>
      </c>
      <c r="D16" s="70">
        <v>34932</v>
      </c>
      <c r="E16" s="73">
        <v>9173</v>
      </c>
      <c r="F16" s="1"/>
      <c r="G16" s="25">
        <f t="shared" si="0"/>
        <v>5.047421781314728E-2</v>
      </c>
      <c r="H16" s="25" t="e">
        <f t="shared" si="1"/>
        <v>#DIV/0!</v>
      </c>
      <c r="I16" s="25"/>
    </row>
    <row r="17" spans="1:9" ht="20.100000000000001" customHeight="1">
      <c r="A17" s="13" t="s">
        <v>86</v>
      </c>
      <c r="B17" s="1">
        <v>416</v>
      </c>
      <c r="C17" s="1">
        <v>0</v>
      </c>
      <c r="D17" s="70">
        <v>31558</v>
      </c>
      <c r="E17" s="73">
        <v>9173</v>
      </c>
      <c r="F17" s="1"/>
      <c r="G17" s="25">
        <f t="shared" si="0"/>
        <v>4.5350485119372071E-2</v>
      </c>
      <c r="H17" s="25" t="e">
        <f t="shared" si="1"/>
        <v>#DIV/0!</v>
      </c>
      <c r="I17" s="25"/>
    </row>
    <row r="18" spans="1:9" ht="20.100000000000001" customHeight="1">
      <c r="A18" s="13" t="s">
        <v>87</v>
      </c>
      <c r="B18" s="1">
        <v>415</v>
      </c>
      <c r="C18" s="1">
        <v>0</v>
      </c>
      <c r="D18" s="70">
        <v>31753</v>
      </c>
      <c r="E18" s="73">
        <v>9173</v>
      </c>
      <c r="F18" s="1"/>
      <c r="G18" s="25">
        <f t="shared" si="0"/>
        <v>4.5241469530142811E-2</v>
      </c>
      <c r="H18" s="25" t="e">
        <f t="shared" si="1"/>
        <v>#DIV/0!</v>
      </c>
      <c r="I18" s="25"/>
    </row>
    <row r="19" spans="1:9" ht="20.100000000000001" customHeight="1">
      <c r="A19" s="13" t="s">
        <v>88</v>
      </c>
      <c r="B19" s="1">
        <v>468</v>
      </c>
      <c r="C19" s="1">
        <v>0</v>
      </c>
      <c r="D19" s="70">
        <v>35808</v>
      </c>
      <c r="E19" s="73">
        <v>9173</v>
      </c>
      <c r="F19" s="1"/>
      <c r="G19" s="25">
        <f t="shared" si="0"/>
        <v>5.1019295759293579E-2</v>
      </c>
      <c r="H19" s="25" t="e">
        <f t="shared" si="1"/>
        <v>#DIV/0!</v>
      </c>
      <c r="I19" s="25"/>
    </row>
    <row r="20" spans="1:9" ht="20.100000000000001" customHeight="1">
      <c r="A20" s="13" t="s">
        <v>89</v>
      </c>
      <c r="B20" s="1">
        <v>343</v>
      </c>
      <c r="C20" s="1">
        <v>0</v>
      </c>
      <c r="D20" s="70">
        <v>26908</v>
      </c>
      <c r="E20" s="73">
        <v>9173</v>
      </c>
      <c r="F20" s="1"/>
      <c r="G20" s="25">
        <f t="shared" si="0"/>
        <v>3.7392347105636103E-2</v>
      </c>
      <c r="H20" s="25" t="e">
        <f t="shared" si="1"/>
        <v>#DIV/0!</v>
      </c>
      <c r="I20" s="25"/>
    </row>
    <row r="21" spans="1:9" ht="20.100000000000001" customHeight="1">
      <c r="A21" s="13" t="s">
        <v>90</v>
      </c>
      <c r="B21" s="1">
        <v>277</v>
      </c>
      <c r="C21" s="1">
        <v>0</v>
      </c>
      <c r="D21" s="29">
        <v>22371</v>
      </c>
      <c r="E21" s="73">
        <v>9173</v>
      </c>
      <c r="F21" s="1"/>
      <c r="G21" s="25">
        <f t="shared" si="0"/>
        <v>3.0197318216504961E-2</v>
      </c>
      <c r="H21" s="25" t="e">
        <f t="shared" si="1"/>
        <v>#DIV/0!</v>
      </c>
      <c r="I21" s="25"/>
    </row>
    <row r="22" spans="1:9" ht="20.100000000000001" customHeight="1">
      <c r="A22" s="13" t="s">
        <v>91</v>
      </c>
      <c r="B22" s="1">
        <v>333</v>
      </c>
      <c r="C22" s="1">
        <v>0</v>
      </c>
      <c r="D22" s="29">
        <v>26893</v>
      </c>
      <c r="E22" s="73">
        <v>9173</v>
      </c>
      <c r="F22" s="1"/>
      <c r="G22" s="25">
        <f t="shared" si="0"/>
        <v>3.6302191213343507E-2</v>
      </c>
      <c r="H22" s="25" t="e">
        <f t="shared" si="1"/>
        <v>#DIV/0!</v>
      </c>
      <c r="I22" s="25"/>
    </row>
    <row r="23" spans="1:9" ht="20.100000000000001" customHeight="1">
      <c r="A23" s="13" t="s">
        <v>92</v>
      </c>
      <c r="B23" s="1">
        <v>326</v>
      </c>
      <c r="C23" s="1">
        <v>0</v>
      </c>
      <c r="D23" s="29">
        <v>25556</v>
      </c>
      <c r="E23" s="73">
        <v>9173</v>
      </c>
      <c r="F23" s="1"/>
      <c r="G23" s="25">
        <f t="shared" si="0"/>
        <v>3.553908208873869E-2</v>
      </c>
      <c r="H23" s="25" t="e">
        <f t="shared" si="1"/>
        <v>#DIV/0!</v>
      </c>
      <c r="I23" s="25"/>
    </row>
    <row r="24" spans="1:9" ht="20.100000000000001" customHeight="1">
      <c r="A24" s="13" t="s">
        <v>93</v>
      </c>
      <c r="B24" s="1">
        <v>311</v>
      </c>
      <c r="C24" s="1">
        <v>0</v>
      </c>
      <c r="D24" s="29">
        <v>23347</v>
      </c>
      <c r="E24" s="73">
        <v>9173</v>
      </c>
      <c r="F24" s="1"/>
      <c r="G24" s="25">
        <f t="shared" si="0"/>
        <v>3.3903848250299795E-2</v>
      </c>
      <c r="H24" s="25" t="e">
        <f t="shared" si="1"/>
        <v>#DIV/0!</v>
      </c>
      <c r="I24" s="25"/>
    </row>
    <row r="25" spans="1:9" ht="20.100000000000001" customHeight="1">
      <c r="A25" s="13" t="s">
        <v>94</v>
      </c>
      <c r="B25" s="1">
        <v>304</v>
      </c>
      <c r="C25" s="1">
        <v>0</v>
      </c>
      <c r="D25" s="29">
        <v>50822</v>
      </c>
      <c r="E25" s="73">
        <v>9173</v>
      </c>
      <c r="F25" s="1"/>
      <c r="G25" s="25">
        <f t="shared" si="0"/>
        <v>3.3140739125694978E-2</v>
      </c>
      <c r="H25" s="25" t="e">
        <f t="shared" si="1"/>
        <v>#DIV/0!</v>
      </c>
      <c r="I25" s="25"/>
    </row>
    <row r="26" spans="1:9" s="65" customFormat="1">
      <c r="A26" s="40" t="s">
        <v>95</v>
      </c>
      <c r="B26" s="26">
        <f>IF(SUM(B14:B25)=0,"",SUM(B14:B25))</f>
        <v>4363</v>
      </c>
      <c r="C26" s="17" t="str">
        <f>IF(MAX(C14:C25)=0,"",MAX(C14:C25))</f>
        <v/>
      </c>
      <c r="D26" s="30">
        <f t="shared" ref="D26" si="2">IF(SUM(D14:D25)=0,"",SUM(D14:D25))</f>
        <v>360385</v>
      </c>
      <c r="E26" s="18" t="s">
        <v>96</v>
      </c>
      <c r="F26" s="18" t="s">
        <v>96</v>
      </c>
      <c r="G26" s="33" t="s">
        <v>96</v>
      </c>
      <c r="H26" s="33" t="s">
        <v>96</v>
      </c>
      <c r="I26" s="33"/>
    </row>
    <row r="27" spans="1:9" s="65" customFormat="1">
      <c r="A27" s="40" t="s">
        <v>97</v>
      </c>
      <c r="B27" s="26">
        <f>IF(SUM(B14:B25)=0,"",AVERAGE(B14:B25))</f>
        <v>363.58333333333331</v>
      </c>
      <c r="C27" s="17" t="str">
        <f t="shared" ref="C27:H27" si="3">IF(SUM(C14:C25)=0,"",AVERAGE(C14:C25))</f>
        <v/>
      </c>
      <c r="D27" s="30">
        <f t="shared" si="3"/>
        <v>30032.083333333332</v>
      </c>
      <c r="E27" s="32">
        <f t="shared" si="3"/>
        <v>9173</v>
      </c>
      <c r="F27" s="17" t="str">
        <f t="shared" si="3"/>
        <v/>
      </c>
      <c r="G27" s="34">
        <f t="shared" si="3"/>
        <v>3.9636251317271699E-2</v>
      </c>
      <c r="H27" s="34" t="e">
        <f t="shared" si="3"/>
        <v>#DIV/0!</v>
      </c>
      <c r="I27" s="34"/>
    </row>
    <row r="30" spans="1:9" ht="18.75">
      <c r="A30" s="114" t="s">
        <v>98</v>
      </c>
      <c r="B30" s="114"/>
      <c r="C30" s="114"/>
      <c r="D30" s="114"/>
      <c r="E30" s="114"/>
      <c r="F30" s="114"/>
      <c r="G30" s="114"/>
      <c r="H30" s="114"/>
    </row>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sheetData>
  <mergeCells count="19">
    <mergeCell ref="A1:H1"/>
    <mergeCell ref="D12:D13"/>
    <mergeCell ref="E12:E13"/>
    <mergeCell ref="D4:H4"/>
    <mergeCell ref="A11:I11"/>
    <mergeCell ref="I12:I13"/>
    <mergeCell ref="A30:H30"/>
    <mergeCell ref="D8:H8"/>
    <mergeCell ref="A3:C3"/>
    <mergeCell ref="A4:C4"/>
    <mergeCell ref="A5:C5"/>
    <mergeCell ref="F12:F13"/>
    <mergeCell ref="A12:A13"/>
    <mergeCell ref="B12:B13"/>
    <mergeCell ref="C12:C13"/>
    <mergeCell ref="D3:H3"/>
    <mergeCell ref="D5:H5"/>
    <mergeCell ref="D6:H6"/>
    <mergeCell ref="D7:H7"/>
  </mergeCells>
  <printOptions horizontalCentered="1"/>
  <pageMargins left="0.23622047244094491" right="0.23622047244094491" top="0.74803149606299213" bottom="0.74803149606299213" header="0.31496062992125984" footer="0.31496062992125984"/>
  <pageSetup scale="70" fitToWidth="0" orientation="portrait" verticalDpi="4" r:id="rId1"/>
  <headerFooter>
    <oddFooter>&amp;L&amp;A&amp;C&amp;D&amp;R&amp;P</oddFooter>
  </headerFooter>
  <rowBreaks count="1" manualBreakCount="1">
    <brk id="51"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30"/>
  <sheetViews>
    <sheetView zoomScaleNormal="100" workbookViewId="0">
      <selection activeCell="K32" sqref="K32"/>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14" t="s">
        <v>65</v>
      </c>
      <c r="B1" s="114"/>
      <c r="C1" s="114"/>
      <c r="D1" s="114"/>
      <c r="E1" s="114"/>
      <c r="F1" s="114"/>
      <c r="G1" s="114"/>
      <c r="H1" s="114"/>
    </row>
    <row r="2" spans="1:19">
      <c r="A2" s="62"/>
      <c r="B2" s="62"/>
      <c r="C2" s="62"/>
      <c r="D2" s="62"/>
      <c r="E2" s="62"/>
      <c r="F2" s="62"/>
      <c r="G2" s="62"/>
      <c r="H2" s="62"/>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9"/>
      <c r="E4" s="119"/>
      <c r="F4" s="119"/>
      <c r="G4" s="119"/>
      <c r="H4" s="119"/>
    </row>
    <row r="5" spans="1:19" ht="20.100000000000001" customHeight="1">
      <c r="A5" s="116" t="s">
        <v>68</v>
      </c>
      <c r="B5" s="116"/>
      <c r="C5" s="116"/>
      <c r="D5" s="115"/>
      <c r="E5" s="115"/>
      <c r="F5" s="115"/>
      <c r="G5" s="115"/>
      <c r="H5" s="115"/>
      <c r="L5" s="63"/>
      <c r="M5" s="63"/>
      <c r="N5" s="63"/>
      <c r="O5" s="63"/>
      <c r="P5" s="63"/>
      <c r="Q5" s="63"/>
      <c r="R5" s="63"/>
      <c r="S5" s="63"/>
    </row>
    <row r="6" spans="1:19" ht="20.100000000000001" customHeight="1">
      <c r="A6" s="64" t="s">
        <v>69</v>
      </c>
      <c r="B6" s="64"/>
      <c r="C6" s="64"/>
      <c r="D6" s="115">
        <v>2023</v>
      </c>
      <c r="E6" s="115"/>
      <c r="F6" s="115"/>
      <c r="G6" s="115"/>
      <c r="H6" s="115"/>
      <c r="L6" s="63"/>
      <c r="M6" s="63"/>
      <c r="N6" s="63"/>
      <c r="O6" s="63"/>
      <c r="P6" s="63"/>
      <c r="Q6" s="63"/>
      <c r="R6" s="63"/>
      <c r="S6" s="63"/>
    </row>
    <row r="7" spans="1:19" ht="20.100000000000001" customHeight="1">
      <c r="A7" s="64" t="s">
        <v>70</v>
      </c>
      <c r="B7" s="64"/>
      <c r="C7" s="64"/>
      <c r="D7" s="127">
        <f>'363302'!D7</f>
        <v>45272</v>
      </c>
      <c r="E7" s="115"/>
      <c r="F7" s="115"/>
      <c r="G7" s="115"/>
      <c r="H7" s="115"/>
      <c r="L7" s="63"/>
      <c r="M7" s="63"/>
      <c r="N7" s="63"/>
      <c r="O7" s="63"/>
      <c r="P7" s="63"/>
      <c r="Q7" s="63"/>
      <c r="R7" s="63"/>
      <c r="S7" s="63"/>
    </row>
    <row r="8" spans="1:19" ht="20.100000000000001" customHeight="1">
      <c r="A8" s="64" t="s">
        <v>71</v>
      </c>
      <c r="B8" s="64"/>
      <c r="C8" s="64"/>
      <c r="D8" s="115" t="s">
        <v>60</v>
      </c>
      <c r="E8" s="115"/>
      <c r="F8" s="115"/>
      <c r="G8" s="115"/>
      <c r="H8" s="115"/>
      <c r="L8" s="63"/>
      <c r="M8" s="63"/>
      <c r="N8" s="63"/>
      <c r="O8" s="63"/>
      <c r="P8" s="63"/>
      <c r="Q8" s="63"/>
      <c r="R8" s="63"/>
      <c r="S8" s="63"/>
    </row>
    <row r="11" spans="1:19" ht="15" customHeight="1">
      <c r="A11" s="125" t="s">
        <v>72</v>
      </c>
      <c r="B11" s="126"/>
      <c r="C11" s="126"/>
      <c r="D11" s="126"/>
      <c r="E11" s="126"/>
      <c r="F11" s="126"/>
      <c r="G11" s="126"/>
      <c r="H11" s="126"/>
      <c r="I11" s="126"/>
    </row>
    <row r="12" spans="1:19" ht="15" customHeight="1">
      <c r="A12" s="117" t="s">
        <v>73</v>
      </c>
      <c r="B12" s="117" t="s">
        <v>74</v>
      </c>
      <c r="C12" s="117" t="s">
        <v>75</v>
      </c>
      <c r="D12" s="117" t="s">
        <v>76</v>
      </c>
      <c r="E12" s="117" t="s">
        <v>77</v>
      </c>
      <c r="F12" s="117" t="s">
        <v>78</v>
      </c>
      <c r="G12" s="124" t="s">
        <v>79</v>
      </c>
      <c r="H12" s="124"/>
      <c r="I12" s="122" t="s">
        <v>80</v>
      </c>
    </row>
    <row r="13" spans="1:19" s="65" customFormat="1" ht="75" customHeight="1">
      <c r="A13" s="117"/>
      <c r="B13" s="117"/>
      <c r="C13" s="117"/>
      <c r="D13" s="117"/>
      <c r="E13" s="117"/>
      <c r="F13" s="117"/>
      <c r="G13" s="40" t="s">
        <v>81</v>
      </c>
      <c r="H13" s="40" t="s">
        <v>82</v>
      </c>
      <c r="I13" s="123"/>
    </row>
    <row r="14" spans="1:19" ht="20.100000000000001" customHeight="1">
      <c r="A14" s="13" t="s">
        <v>83</v>
      </c>
      <c r="B14" s="1">
        <v>896</v>
      </c>
      <c r="C14" s="1">
        <v>0</v>
      </c>
      <c r="D14" s="71">
        <v>60145</v>
      </c>
      <c r="E14" s="73">
        <v>9173</v>
      </c>
      <c r="F14" s="1"/>
      <c r="G14" s="25">
        <f>IF(B14=0,"",B14/E14)</f>
        <v>9.7677967949416772E-2</v>
      </c>
      <c r="H14" s="25" t="e">
        <f>IF(B14=0,"",B14/F14)</f>
        <v>#DIV/0!</v>
      </c>
      <c r="I14" s="25"/>
    </row>
    <row r="15" spans="1:19" ht="20.100000000000001" customHeight="1">
      <c r="A15" s="13" t="s">
        <v>84</v>
      </c>
      <c r="B15" s="1">
        <v>669</v>
      </c>
      <c r="C15" s="1">
        <v>0</v>
      </c>
      <c r="D15" s="71">
        <v>50474</v>
      </c>
      <c r="E15" s="73">
        <v>9173</v>
      </c>
      <c r="F15" s="1"/>
      <c r="G15" s="25">
        <f t="shared" ref="G15:G25" si="0">IF(B15=0,"",B15/E15)</f>
        <v>7.29314291943748E-2</v>
      </c>
      <c r="H15" s="25" t="e">
        <f t="shared" ref="H15:H25" si="1">IF(B15=0,"",B15/F15)</f>
        <v>#DIV/0!</v>
      </c>
      <c r="I15" s="25"/>
    </row>
    <row r="16" spans="1:19" ht="20.100000000000001" customHeight="1">
      <c r="A16" s="13" t="s">
        <v>85</v>
      </c>
      <c r="B16" s="1">
        <v>736</v>
      </c>
      <c r="C16" s="1">
        <v>0</v>
      </c>
      <c r="D16" s="71">
        <v>55529</v>
      </c>
      <c r="E16" s="73">
        <v>9173</v>
      </c>
      <c r="F16" s="1"/>
      <c r="G16" s="25">
        <f t="shared" si="0"/>
        <v>8.0235473672735202E-2</v>
      </c>
      <c r="H16" s="25" t="e">
        <f t="shared" si="1"/>
        <v>#DIV/0!</v>
      </c>
      <c r="I16" s="25"/>
    </row>
    <row r="17" spans="1:9" ht="20.100000000000001" customHeight="1">
      <c r="A17" s="13" t="s">
        <v>86</v>
      </c>
      <c r="B17" s="1">
        <v>772</v>
      </c>
      <c r="C17" s="1">
        <v>0</v>
      </c>
      <c r="D17" s="74">
        <v>58564</v>
      </c>
      <c r="E17" s="73">
        <v>9173</v>
      </c>
      <c r="F17" s="1"/>
      <c r="G17" s="25">
        <f t="shared" si="0"/>
        <v>8.4160034884988549E-2</v>
      </c>
      <c r="H17" s="25" t="e">
        <f t="shared" si="1"/>
        <v>#DIV/0!</v>
      </c>
      <c r="I17" s="25"/>
    </row>
    <row r="18" spans="1:9" ht="20.100000000000001" customHeight="1">
      <c r="A18" s="13" t="s">
        <v>87</v>
      </c>
      <c r="B18" s="1">
        <v>882</v>
      </c>
      <c r="C18" s="1">
        <v>0</v>
      </c>
      <c r="D18" s="74">
        <v>67485</v>
      </c>
      <c r="E18" s="73">
        <v>9173</v>
      </c>
      <c r="F18" s="1"/>
      <c r="G18" s="25">
        <f t="shared" si="0"/>
        <v>9.6151749700207123E-2</v>
      </c>
      <c r="H18" s="25" t="e">
        <f t="shared" si="1"/>
        <v>#DIV/0!</v>
      </c>
      <c r="I18" s="25"/>
    </row>
    <row r="19" spans="1:9" ht="20.100000000000001" customHeight="1">
      <c r="A19" s="13" t="s">
        <v>88</v>
      </c>
      <c r="B19" s="1">
        <v>859</v>
      </c>
      <c r="C19" s="1">
        <v>0</v>
      </c>
      <c r="D19" s="74">
        <v>65725</v>
      </c>
      <c r="E19" s="73">
        <v>9173</v>
      </c>
      <c r="F19" s="1"/>
      <c r="G19" s="25">
        <f t="shared" si="0"/>
        <v>9.3644391147934158E-2</v>
      </c>
      <c r="H19" s="25" t="e">
        <f t="shared" si="1"/>
        <v>#DIV/0!</v>
      </c>
      <c r="I19" s="25"/>
    </row>
    <row r="20" spans="1:9" ht="20.100000000000001" customHeight="1">
      <c r="A20" s="13" t="s">
        <v>89</v>
      </c>
      <c r="B20" s="1">
        <v>820</v>
      </c>
      <c r="C20" s="1">
        <v>0</v>
      </c>
      <c r="D20" s="74">
        <v>64327</v>
      </c>
      <c r="E20" s="73">
        <v>9173</v>
      </c>
      <c r="F20" s="1"/>
      <c r="G20" s="25">
        <f t="shared" si="0"/>
        <v>8.9392783167993026E-2</v>
      </c>
      <c r="H20" s="25" t="e">
        <f t="shared" si="1"/>
        <v>#DIV/0!</v>
      </c>
      <c r="I20" s="25"/>
    </row>
    <row r="21" spans="1:9" ht="20.100000000000001" customHeight="1">
      <c r="A21" s="13" t="s">
        <v>90</v>
      </c>
      <c r="B21" s="1">
        <v>819</v>
      </c>
      <c r="C21" s="1">
        <v>0</v>
      </c>
      <c r="D21" s="29">
        <v>66143</v>
      </c>
      <c r="E21" s="73">
        <v>9173</v>
      </c>
      <c r="F21" s="1"/>
      <c r="G21" s="25">
        <f t="shared" si="0"/>
        <v>8.9283767578763759E-2</v>
      </c>
      <c r="H21" s="25" t="e">
        <f t="shared" si="1"/>
        <v>#DIV/0!</v>
      </c>
      <c r="I21" s="25"/>
    </row>
    <row r="22" spans="1:9" ht="20.100000000000001" customHeight="1">
      <c r="A22" s="13" t="s">
        <v>91</v>
      </c>
      <c r="B22" s="1">
        <v>822</v>
      </c>
      <c r="C22" s="1">
        <v>0</v>
      </c>
      <c r="D22" s="29">
        <v>66386</v>
      </c>
      <c r="E22" s="73">
        <v>9173</v>
      </c>
      <c r="F22" s="1"/>
      <c r="G22" s="25">
        <f t="shared" si="0"/>
        <v>8.9610814346451545E-2</v>
      </c>
      <c r="H22" s="25" t="e">
        <f t="shared" si="1"/>
        <v>#DIV/0!</v>
      </c>
      <c r="I22" s="25"/>
    </row>
    <row r="23" spans="1:9" ht="20.100000000000001" customHeight="1">
      <c r="A23" s="13" t="s">
        <v>92</v>
      </c>
      <c r="B23" s="1">
        <v>964</v>
      </c>
      <c r="C23" s="1">
        <v>0</v>
      </c>
      <c r="D23" s="29">
        <v>75569</v>
      </c>
      <c r="E23" s="73">
        <v>9173</v>
      </c>
      <c r="F23" s="1"/>
      <c r="G23" s="25">
        <f t="shared" si="0"/>
        <v>0.10509102801700643</v>
      </c>
      <c r="H23" s="25" t="e">
        <f t="shared" si="1"/>
        <v>#DIV/0!</v>
      </c>
      <c r="I23" s="25"/>
    </row>
    <row r="24" spans="1:9" ht="20.100000000000001" customHeight="1">
      <c r="A24" s="13" t="s">
        <v>93</v>
      </c>
      <c r="B24" s="1">
        <v>886</v>
      </c>
      <c r="C24" s="1">
        <v>0</v>
      </c>
      <c r="D24" s="29">
        <v>66513</v>
      </c>
      <c r="E24" s="73">
        <v>9173</v>
      </c>
      <c r="F24" s="1"/>
      <c r="G24" s="25">
        <f t="shared" si="0"/>
        <v>9.6587812057124176E-2</v>
      </c>
      <c r="H24" s="25" t="e">
        <f t="shared" si="1"/>
        <v>#DIV/0!</v>
      </c>
      <c r="I24" s="25"/>
    </row>
    <row r="25" spans="1:9" ht="20.100000000000001" customHeight="1">
      <c r="A25" s="13" t="s">
        <v>94</v>
      </c>
      <c r="B25" s="1">
        <v>808</v>
      </c>
      <c r="C25" s="1">
        <v>0</v>
      </c>
      <c r="D25" s="29">
        <v>129658</v>
      </c>
      <c r="E25" s="73">
        <v>9173</v>
      </c>
      <c r="F25" s="1"/>
      <c r="G25" s="25">
        <f t="shared" si="0"/>
        <v>8.808459609724191E-2</v>
      </c>
      <c r="H25" s="25" t="e">
        <f t="shared" si="1"/>
        <v>#DIV/0!</v>
      </c>
      <c r="I25" s="25"/>
    </row>
    <row r="26" spans="1:9" s="65" customFormat="1">
      <c r="A26" s="40" t="s">
        <v>95</v>
      </c>
      <c r="B26" s="26">
        <f>IF(SUM(B14:B25)=0,"",SUM(B14:B25))</f>
        <v>9933</v>
      </c>
      <c r="C26" s="17" t="str">
        <f>IF(MAX(C14:C25)=0,"",MAX(C14:C25))</f>
        <v/>
      </c>
      <c r="D26" s="30">
        <f t="shared" ref="D26" si="2">IF(SUM(D14:D25)=0,"",SUM(D14:D25))</f>
        <v>826518</v>
      </c>
      <c r="E26" s="18" t="s">
        <v>96</v>
      </c>
      <c r="F26" s="18" t="s">
        <v>96</v>
      </c>
      <c r="G26" s="33" t="s">
        <v>96</v>
      </c>
      <c r="H26" s="33" t="s">
        <v>96</v>
      </c>
      <c r="I26" s="33"/>
    </row>
    <row r="27" spans="1:9" s="65" customFormat="1">
      <c r="A27" s="40" t="s">
        <v>97</v>
      </c>
      <c r="B27" s="26">
        <f>IF(SUM(B14:B25)=0,"",AVERAGE(B14:B25))</f>
        <v>827.75</v>
      </c>
      <c r="C27" s="17" t="str">
        <f t="shared" ref="C27:H27" si="3">IF(SUM(C14:C25)=0,"",AVERAGE(C14:C25))</f>
        <v/>
      </c>
      <c r="D27" s="30">
        <f t="shared" si="3"/>
        <v>68876.5</v>
      </c>
      <c r="E27" s="17">
        <f t="shared" si="3"/>
        <v>9173</v>
      </c>
      <c r="F27" s="17" t="str">
        <f t="shared" si="3"/>
        <v/>
      </c>
      <c r="G27" s="34">
        <f t="shared" si="3"/>
        <v>9.0237653984519786E-2</v>
      </c>
      <c r="H27" s="34" t="e">
        <f t="shared" si="3"/>
        <v>#DIV/0!</v>
      </c>
      <c r="I27" s="34"/>
    </row>
    <row r="30" spans="1:9" ht="18.75">
      <c r="A30" s="114" t="s">
        <v>98</v>
      </c>
      <c r="B30" s="114"/>
      <c r="C30" s="114"/>
      <c r="D30" s="114"/>
      <c r="E30" s="114"/>
      <c r="F30" s="114"/>
      <c r="G30" s="114"/>
      <c r="H30" s="114"/>
    </row>
  </sheetData>
  <sheetProtection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rowBreaks count="2" manualBreakCount="2">
    <brk id="51" max="16383" man="1"/>
    <brk id="117"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0"/>
  <sheetViews>
    <sheetView topLeftCell="A13" zoomScaleNormal="100" workbookViewId="0">
      <selection activeCell="D25" sqref="D25"/>
    </sheetView>
  </sheetViews>
  <sheetFormatPr defaultColWidth="11.42578125" defaultRowHeight="15"/>
  <cols>
    <col min="1" max="1" width="12" style="15" customWidth="1"/>
    <col min="2" max="3" width="13.7109375" style="15" customWidth="1"/>
    <col min="4" max="4" width="16.7109375" style="15" customWidth="1"/>
    <col min="5" max="6" width="13.7109375" style="15" customWidth="1"/>
    <col min="7" max="8" width="15.7109375" style="15" customWidth="1"/>
    <col min="9" max="9" width="13.7109375" style="15" customWidth="1"/>
    <col min="10" max="16384" width="11.42578125" style="15"/>
  </cols>
  <sheetData>
    <row r="1" spans="1:19" ht="18.75">
      <c r="A1" s="114" t="s">
        <v>65</v>
      </c>
      <c r="B1" s="114"/>
      <c r="C1" s="114"/>
      <c r="D1" s="114"/>
      <c r="E1" s="114"/>
      <c r="F1" s="114"/>
      <c r="G1" s="114"/>
      <c r="H1" s="114"/>
    </row>
    <row r="2" spans="1:19">
      <c r="A2" s="62"/>
      <c r="B2" s="62"/>
      <c r="C2" s="62"/>
      <c r="D2" s="62"/>
      <c r="E2" s="62"/>
      <c r="F2" s="62"/>
      <c r="G2" s="62"/>
      <c r="H2" s="62"/>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9"/>
      <c r="E4" s="119"/>
      <c r="F4" s="119"/>
      <c r="G4" s="119"/>
      <c r="H4" s="119"/>
    </row>
    <row r="5" spans="1:19" ht="20.100000000000001" customHeight="1">
      <c r="A5" s="116" t="s">
        <v>68</v>
      </c>
      <c r="B5" s="116"/>
      <c r="C5" s="116"/>
      <c r="D5" s="115"/>
      <c r="E5" s="115"/>
      <c r="F5" s="115"/>
      <c r="G5" s="115"/>
      <c r="H5" s="115"/>
      <c r="L5" s="63"/>
      <c r="M5" s="63"/>
      <c r="N5" s="63"/>
      <c r="O5" s="63"/>
      <c r="P5" s="63"/>
      <c r="Q5" s="63"/>
      <c r="R5" s="63"/>
      <c r="S5" s="63"/>
    </row>
    <row r="6" spans="1:19" ht="20.100000000000001" customHeight="1">
      <c r="A6" s="64" t="s">
        <v>69</v>
      </c>
      <c r="B6" s="64"/>
      <c r="C6" s="64"/>
      <c r="D6" s="115">
        <v>2023</v>
      </c>
      <c r="E6" s="115"/>
      <c r="F6" s="115"/>
      <c r="G6" s="115"/>
      <c r="H6" s="115"/>
      <c r="L6" s="63"/>
      <c r="M6" s="63"/>
      <c r="N6" s="63"/>
      <c r="O6" s="63"/>
      <c r="P6" s="63"/>
      <c r="Q6" s="63"/>
      <c r="R6" s="63"/>
      <c r="S6" s="63"/>
    </row>
    <row r="7" spans="1:19" ht="20.100000000000001" customHeight="1">
      <c r="A7" s="64" t="s">
        <v>70</v>
      </c>
      <c r="B7" s="64"/>
      <c r="C7" s="64"/>
      <c r="D7" s="127">
        <f>'363302'!D7</f>
        <v>45272</v>
      </c>
      <c r="E7" s="115"/>
      <c r="F7" s="115"/>
      <c r="G7" s="115"/>
      <c r="H7" s="115"/>
      <c r="L7" s="63"/>
      <c r="M7" s="63"/>
      <c r="N7" s="63"/>
      <c r="O7" s="63"/>
      <c r="P7" s="63"/>
      <c r="Q7" s="63"/>
      <c r="R7" s="63"/>
      <c r="S7" s="63"/>
    </row>
    <row r="8" spans="1:19" ht="20.100000000000001" customHeight="1">
      <c r="A8" s="64" t="s">
        <v>71</v>
      </c>
      <c r="B8" s="64"/>
      <c r="C8" s="64"/>
      <c r="D8" s="115" t="s">
        <v>60</v>
      </c>
      <c r="E8" s="115"/>
      <c r="F8" s="115"/>
      <c r="G8" s="115"/>
      <c r="H8" s="115"/>
      <c r="L8" s="63"/>
      <c r="M8" s="63"/>
      <c r="N8" s="63"/>
      <c r="O8" s="63"/>
      <c r="P8" s="63"/>
      <c r="Q8" s="63"/>
      <c r="R8" s="63"/>
      <c r="S8" s="63"/>
    </row>
    <row r="11" spans="1:19" ht="15" customHeight="1">
      <c r="A11" s="125" t="s">
        <v>72</v>
      </c>
      <c r="B11" s="126"/>
      <c r="C11" s="126"/>
      <c r="D11" s="126"/>
      <c r="E11" s="126"/>
      <c r="F11" s="126"/>
      <c r="G11" s="126"/>
      <c r="H11" s="126"/>
      <c r="I11" s="126"/>
    </row>
    <row r="12" spans="1:19" ht="15" customHeight="1">
      <c r="A12" s="117" t="s">
        <v>73</v>
      </c>
      <c r="B12" s="117" t="s">
        <v>74</v>
      </c>
      <c r="C12" s="117" t="s">
        <v>75</v>
      </c>
      <c r="D12" s="117" t="s">
        <v>76</v>
      </c>
      <c r="E12" s="117" t="s">
        <v>77</v>
      </c>
      <c r="F12" s="117" t="s">
        <v>78</v>
      </c>
      <c r="G12" s="124" t="s">
        <v>79</v>
      </c>
      <c r="H12" s="124"/>
      <c r="I12" s="122" t="s">
        <v>80</v>
      </c>
    </row>
    <row r="13" spans="1:19" s="65" customFormat="1" ht="75" customHeight="1">
      <c r="A13" s="117"/>
      <c r="B13" s="117"/>
      <c r="C13" s="117"/>
      <c r="D13" s="117"/>
      <c r="E13" s="117"/>
      <c r="F13" s="117"/>
      <c r="G13" s="40" t="s">
        <v>81</v>
      </c>
      <c r="H13" s="40" t="s">
        <v>82</v>
      </c>
      <c r="I13" s="123"/>
    </row>
    <row r="14" spans="1:19" ht="20.100000000000001" customHeight="1">
      <c r="A14" s="13" t="s">
        <v>83</v>
      </c>
      <c r="B14" s="1">
        <v>110</v>
      </c>
      <c r="C14" s="1">
        <v>0</v>
      </c>
      <c r="D14" s="76">
        <v>7384</v>
      </c>
      <c r="E14" s="73">
        <v>9173</v>
      </c>
      <c r="F14" s="1"/>
      <c r="G14" s="25">
        <f>IF(B14=0,"",B14/E14)</f>
        <v>1.1991714815218575E-2</v>
      </c>
      <c r="H14" s="25" t="e">
        <f>IF(B14=0,"",B14/F14)</f>
        <v>#DIV/0!</v>
      </c>
      <c r="I14" s="25"/>
    </row>
    <row r="15" spans="1:19" ht="20.100000000000001" customHeight="1">
      <c r="A15" s="13" t="s">
        <v>84</v>
      </c>
      <c r="B15" s="1">
        <v>117</v>
      </c>
      <c r="C15" s="1">
        <v>0</v>
      </c>
      <c r="D15" s="76">
        <v>8827</v>
      </c>
      <c r="E15" s="73">
        <v>9173</v>
      </c>
      <c r="F15" s="1"/>
      <c r="G15" s="25">
        <f t="shared" ref="G15:G25" si="0">IF(B15=0,"",B15/E15)</f>
        <v>1.2754823939823395E-2</v>
      </c>
      <c r="H15" s="25" t="e">
        <f t="shared" ref="H15:H25" si="1">IF(B15=0,"",B15/F15)</f>
        <v>#DIV/0!</v>
      </c>
      <c r="I15" s="25"/>
    </row>
    <row r="16" spans="1:19" ht="20.100000000000001" customHeight="1">
      <c r="A16" s="13" t="s">
        <v>85</v>
      </c>
      <c r="B16" s="1">
        <v>120</v>
      </c>
      <c r="C16" s="1">
        <v>0</v>
      </c>
      <c r="D16" s="76">
        <v>9054</v>
      </c>
      <c r="E16" s="73">
        <v>9173</v>
      </c>
      <c r="F16" s="1"/>
      <c r="G16" s="25">
        <f t="shared" si="0"/>
        <v>1.3081870707511174E-2</v>
      </c>
      <c r="H16" s="25" t="e">
        <f>IF(B16=0,"",B16/F16)</f>
        <v>#DIV/0!</v>
      </c>
      <c r="I16" s="25"/>
    </row>
    <row r="17" spans="1:9" ht="20.100000000000001" customHeight="1">
      <c r="A17" s="13" t="s">
        <v>86</v>
      </c>
      <c r="B17" s="1">
        <v>271</v>
      </c>
      <c r="C17" s="1">
        <v>0</v>
      </c>
      <c r="D17" s="77">
        <v>20558</v>
      </c>
      <c r="E17" s="73">
        <v>9173</v>
      </c>
      <c r="F17" s="1"/>
      <c r="G17" s="25">
        <f t="shared" si="0"/>
        <v>2.9543224681129403E-2</v>
      </c>
      <c r="H17" s="25" t="e">
        <f t="shared" si="1"/>
        <v>#DIV/0!</v>
      </c>
      <c r="I17" s="25"/>
    </row>
    <row r="18" spans="1:9" ht="20.100000000000001" customHeight="1">
      <c r="A18" s="13" t="s">
        <v>87</v>
      </c>
      <c r="B18" s="1">
        <v>219</v>
      </c>
      <c r="C18" s="1">
        <v>0</v>
      </c>
      <c r="D18" s="77">
        <v>16757</v>
      </c>
      <c r="E18" s="73">
        <v>9173</v>
      </c>
      <c r="F18" s="1"/>
      <c r="G18" s="25">
        <f t="shared" si="0"/>
        <v>2.3874414041207891E-2</v>
      </c>
      <c r="H18" s="25" t="e">
        <f t="shared" si="1"/>
        <v>#DIV/0!</v>
      </c>
      <c r="I18" s="25"/>
    </row>
    <row r="19" spans="1:9" ht="20.100000000000001" customHeight="1">
      <c r="A19" s="13" t="s">
        <v>88</v>
      </c>
      <c r="B19" s="1">
        <v>251</v>
      </c>
      <c r="C19" s="1">
        <v>0</v>
      </c>
      <c r="D19" s="77">
        <v>19205</v>
      </c>
      <c r="E19" s="73">
        <v>9173</v>
      </c>
      <c r="F19" s="1"/>
      <c r="G19" s="25">
        <f t="shared" si="0"/>
        <v>2.7362912896544207E-2</v>
      </c>
      <c r="H19" s="25" t="e">
        <f t="shared" si="1"/>
        <v>#DIV/0!</v>
      </c>
      <c r="I19" s="25"/>
    </row>
    <row r="20" spans="1:9" ht="20.100000000000001" customHeight="1">
      <c r="A20" s="13" t="s">
        <v>89</v>
      </c>
      <c r="B20" s="1">
        <v>192</v>
      </c>
      <c r="C20" s="1">
        <v>0</v>
      </c>
      <c r="D20" s="77">
        <v>15062</v>
      </c>
      <c r="E20" s="73">
        <v>9173</v>
      </c>
      <c r="F20" s="1"/>
      <c r="G20" s="25">
        <f t="shared" si="0"/>
        <v>2.0930993132017878E-2</v>
      </c>
      <c r="H20" s="25" t="e">
        <f t="shared" si="1"/>
        <v>#DIV/0!</v>
      </c>
      <c r="I20" s="25"/>
    </row>
    <row r="21" spans="1:9" ht="20.100000000000001" customHeight="1">
      <c r="A21" s="13" t="s">
        <v>90</v>
      </c>
      <c r="B21" s="1">
        <v>213</v>
      </c>
      <c r="C21" s="1">
        <v>0</v>
      </c>
      <c r="D21" s="78">
        <v>17202</v>
      </c>
      <c r="E21" s="73">
        <v>9173</v>
      </c>
      <c r="F21" s="1"/>
      <c r="G21" s="25">
        <f t="shared" si="0"/>
        <v>2.3220320505832334E-2</v>
      </c>
      <c r="H21" s="25" t="e">
        <f t="shared" si="1"/>
        <v>#DIV/0!</v>
      </c>
      <c r="I21" s="25"/>
    </row>
    <row r="22" spans="1:9" ht="20.100000000000001" customHeight="1">
      <c r="A22" s="13" t="s">
        <v>91</v>
      </c>
      <c r="B22" s="1">
        <v>197</v>
      </c>
      <c r="C22" s="1">
        <v>0</v>
      </c>
      <c r="D22" s="78">
        <v>15910</v>
      </c>
      <c r="E22" s="73">
        <v>9173</v>
      </c>
      <c r="F22" s="1"/>
      <c r="G22" s="25">
        <f t="shared" si="0"/>
        <v>2.1476071078164176E-2</v>
      </c>
      <c r="H22" s="25" t="e">
        <f t="shared" si="1"/>
        <v>#DIV/0!</v>
      </c>
      <c r="I22" s="25"/>
    </row>
    <row r="23" spans="1:9" ht="20.100000000000001" customHeight="1">
      <c r="A23" s="13" t="s">
        <v>92</v>
      </c>
      <c r="B23" s="1">
        <v>197</v>
      </c>
      <c r="C23" s="1">
        <v>0</v>
      </c>
      <c r="D23" s="29">
        <v>15443</v>
      </c>
      <c r="E23" s="73">
        <v>9173</v>
      </c>
      <c r="F23" s="1"/>
      <c r="G23" s="25">
        <f t="shared" si="0"/>
        <v>2.1476071078164176E-2</v>
      </c>
      <c r="H23" s="25" t="e">
        <f t="shared" si="1"/>
        <v>#DIV/0!</v>
      </c>
      <c r="I23" s="25"/>
    </row>
    <row r="24" spans="1:9" ht="20.100000000000001" customHeight="1">
      <c r="A24" s="13" t="s">
        <v>93</v>
      </c>
      <c r="B24" s="1">
        <v>169</v>
      </c>
      <c r="C24" s="1">
        <v>0</v>
      </c>
      <c r="D24" s="29">
        <v>12687</v>
      </c>
      <c r="E24" s="73">
        <v>9173</v>
      </c>
      <c r="F24" s="1"/>
      <c r="G24" s="25">
        <f t="shared" si="0"/>
        <v>1.8423634579744903E-2</v>
      </c>
      <c r="H24" s="25" t="e">
        <f t="shared" si="1"/>
        <v>#DIV/0!</v>
      </c>
      <c r="I24" s="25"/>
    </row>
    <row r="25" spans="1:9" ht="20.100000000000001" customHeight="1">
      <c r="A25" s="13" t="s">
        <v>94</v>
      </c>
      <c r="B25" s="1">
        <v>47</v>
      </c>
      <c r="C25" s="1">
        <v>0</v>
      </c>
      <c r="D25" s="29">
        <v>19471</v>
      </c>
      <c r="E25" s="73">
        <v>9173</v>
      </c>
      <c r="F25" s="1"/>
      <c r="G25" s="25">
        <f t="shared" si="0"/>
        <v>5.1237326937752098E-3</v>
      </c>
      <c r="H25" s="25" t="e">
        <f t="shared" si="1"/>
        <v>#DIV/0!</v>
      </c>
      <c r="I25" s="25"/>
    </row>
    <row r="26" spans="1:9" s="65" customFormat="1">
      <c r="A26" s="40" t="s">
        <v>95</v>
      </c>
      <c r="B26" s="26">
        <f>IF(SUM(B14:B25)=0,"",SUM(B14:B25))</f>
        <v>2103</v>
      </c>
      <c r="C26" s="17" t="str">
        <f>IF(MAX(C14:C25)=0,"",MAX(C14:C25))</f>
        <v/>
      </c>
      <c r="D26" s="30">
        <f t="shared" ref="D26" si="2">IF(SUM(D14:D25)=0,"",SUM(D14:D25))</f>
        <v>177560</v>
      </c>
      <c r="E26" s="18" t="s">
        <v>96</v>
      </c>
      <c r="F26" s="18" t="s">
        <v>96</v>
      </c>
      <c r="G26" s="33" t="s">
        <v>96</v>
      </c>
      <c r="H26" s="33" t="s">
        <v>96</v>
      </c>
      <c r="I26" s="33"/>
    </row>
    <row r="27" spans="1:9" s="65" customFormat="1">
      <c r="A27" s="40" t="s">
        <v>97</v>
      </c>
      <c r="B27" s="26">
        <f>IF(SUM(B14:B25)=0,"",AVERAGE(B14:B25))</f>
        <v>175.25</v>
      </c>
      <c r="C27" s="17" t="str">
        <f t="shared" ref="C27:H27" si="3">IF(SUM(C14:C25)=0,"",AVERAGE(C14:C25))</f>
        <v/>
      </c>
      <c r="D27" s="30">
        <f t="shared" si="3"/>
        <v>14796.666666666666</v>
      </c>
      <c r="E27" s="17">
        <f t="shared" si="3"/>
        <v>9173</v>
      </c>
      <c r="F27" s="17" t="str">
        <f t="shared" si="3"/>
        <v/>
      </c>
      <c r="G27" s="34">
        <f t="shared" si="3"/>
        <v>1.9104982012427777E-2</v>
      </c>
      <c r="H27" s="34" t="e">
        <f t="shared" si="3"/>
        <v>#DIV/0!</v>
      </c>
      <c r="I27" s="34"/>
    </row>
    <row r="30" spans="1:9" ht="18.75">
      <c r="A30" s="114" t="s">
        <v>98</v>
      </c>
      <c r="B30" s="114"/>
      <c r="C30" s="114"/>
      <c r="D30" s="114"/>
      <c r="E30" s="114"/>
      <c r="F30" s="114"/>
      <c r="G30" s="114"/>
      <c r="H30" s="114"/>
    </row>
  </sheetData>
  <sheetProtection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0"/>
  <sheetViews>
    <sheetView topLeftCell="A16" zoomScaleNormal="100" workbookViewId="0">
      <selection activeCell="D25" sqref="D25"/>
    </sheetView>
  </sheetViews>
  <sheetFormatPr defaultColWidth="11.42578125" defaultRowHeight="15"/>
  <cols>
    <col min="1" max="1" width="12" style="15" customWidth="1"/>
    <col min="2" max="3" width="13.7109375" style="15" customWidth="1"/>
    <col min="4" max="4" width="16.28515625" style="15" customWidth="1"/>
    <col min="5" max="6" width="13.7109375" style="15" customWidth="1"/>
    <col min="7" max="8" width="15.7109375" style="15" customWidth="1"/>
    <col min="9" max="9" width="13.7109375" style="15" customWidth="1"/>
    <col min="10" max="16384" width="11.42578125" style="15"/>
  </cols>
  <sheetData>
    <row r="1" spans="1:19" ht="18.75">
      <c r="A1" s="114" t="s">
        <v>65</v>
      </c>
      <c r="B1" s="114"/>
      <c r="C1" s="114"/>
      <c r="D1" s="114"/>
      <c r="E1" s="114"/>
      <c r="F1" s="114"/>
      <c r="G1" s="114"/>
      <c r="H1" s="114"/>
    </row>
    <row r="2" spans="1:19">
      <c r="A2" s="62"/>
      <c r="B2" s="62"/>
      <c r="C2" s="62"/>
      <c r="D2" s="62"/>
      <c r="E2" s="62"/>
      <c r="F2" s="62"/>
      <c r="G2" s="62"/>
      <c r="H2" s="62"/>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9"/>
      <c r="E4" s="119"/>
      <c r="F4" s="119"/>
      <c r="G4" s="119"/>
      <c r="H4" s="119"/>
    </row>
    <row r="5" spans="1:19" ht="20.100000000000001" customHeight="1">
      <c r="A5" s="116" t="s">
        <v>68</v>
      </c>
      <c r="B5" s="116"/>
      <c r="C5" s="116"/>
      <c r="D5" s="115"/>
      <c r="E5" s="115"/>
      <c r="F5" s="115"/>
      <c r="G5" s="115"/>
      <c r="H5" s="115"/>
      <c r="L5" s="63"/>
      <c r="M5" s="63"/>
      <c r="N5" s="63"/>
      <c r="O5" s="63"/>
      <c r="P5" s="63"/>
      <c r="Q5" s="63"/>
      <c r="R5" s="63"/>
      <c r="S5" s="63"/>
    </row>
    <row r="6" spans="1:19" ht="20.100000000000001" customHeight="1">
      <c r="A6" s="64" t="s">
        <v>69</v>
      </c>
      <c r="B6" s="64"/>
      <c r="C6" s="64"/>
      <c r="D6" s="115">
        <v>2023</v>
      </c>
      <c r="E6" s="115"/>
      <c r="F6" s="115"/>
      <c r="G6" s="115"/>
      <c r="H6" s="115"/>
      <c r="L6" s="63"/>
      <c r="M6" s="63"/>
      <c r="N6" s="63"/>
      <c r="O6" s="63"/>
      <c r="P6" s="63"/>
      <c r="Q6" s="63"/>
      <c r="R6" s="63"/>
      <c r="S6" s="63"/>
    </row>
    <row r="7" spans="1:19" ht="20.100000000000001" customHeight="1">
      <c r="A7" s="64" t="s">
        <v>70</v>
      </c>
      <c r="B7" s="64"/>
      <c r="C7" s="64"/>
      <c r="D7" s="127">
        <f>'363302'!D7</f>
        <v>45272</v>
      </c>
      <c r="E7" s="115"/>
      <c r="F7" s="115"/>
      <c r="G7" s="115"/>
      <c r="H7" s="115"/>
      <c r="L7" s="63"/>
      <c r="M7" s="63"/>
      <c r="N7" s="63"/>
      <c r="O7" s="63"/>
      <c r="P7" s="63"/>
      <c r="Q7" s="63"/>
      <c r="R7" s="63"/>
      <c r="S7" s="63"/>
    </row>
    <row r="8" spans="1:19" ht="20.100000000000001" customHeight="1">
      <c r="A8" s="64" t="s">
        <v>71</v>
      </c>
      <c r="B8" s="64"/>
      <c r="C8" s="64"/>
      <c r="D8" s="115" t="s">
        <v>60</v>
      </c>
      <c r="E8" s="115"/>
      <c r="F8" s="115"/>
      <c r="G8" s="115"/>
      <c r="H8" s="115"/>
      <c r="L8" s="63"/>
      <c r="M8" s="63"/>
      <c r="N8" s="63"/>
      <c r="O8" s="63"/>
      <c r="P8" s="63"/>
      <c r="Q8" s="63"/>
      <c r="R8" s="63"/>
      <c r="S8" s="63"/>
    </row>
    <row r="11" spans="1:19" ht="15" customHeight="1">
      <c r="A11" s="125" t="s">
        <v>72</v>
      </c>
      <c r="B11" s="126"/>
      <c r="C11" s="126"/>
      <c r="D11" s="126"/>
      <c r="E11" s="126"/>
      <c r="F11" s="126"/>
      <c r="G11" s="126"/>
      <c r="H11" s="126"/>
      <c r="I11" s="126"/>
    </row>
    <row r="12" spans="1:19" ht="15" customHeight="1">
      <c r="A12" s="117" t="s">
        <v>73</v>
      </c>
      <c r="B12" s="117" t="s">
        <v>74</v>
      </c>
      <c r="C12" s="117" t="s">
        <v>75</v>
      </c>
      <c r="D12" s="117" t="s">
        <v>76</v>
      </c>
      <c r="E12" s="117" t="s">
        <v>77</v>
      </c>
      <c r="F12" s="117" t="s">
        <v>78</v>
      </c>
      <c r="G12" s="124" t="s">
        <v>79</v>
      </c>
      <c r="H12" s="124"/>
      <c r="I12" s="122" t="s">
        <v>80</v>
      </c>
    </row>
    <row r="13" spans="1:19" s="65" customFormat="1" ht="75" customHeight="1">
      <c r="A13" s="117"/>
      <c r="B13" s="117"/>
      <c r="C13" s="117"/>
      <c r="D13" s="117"/>
      <c r="E13" s="117"/>
      <c r="F13" s="117"/>
      <c r="G13" s="40" t="s">
        <v>81</v>
      </c>
      <c r="H13" s="40" t="s">
        <v>82</v>
      </c>
      <c r="I13" s="123"/>
    </row>
    <row r="14" spans="1:19" ht="20.100000000000001" customHeight="1">
      <c r="A14" s="13" t="s">
        <v>83</v>
      </c>
      <c r="B14" s="72">
        <v>125300</v>
      </c>
      <c r="C14" s="1">
        <v>348.6</v>
      </c>
      <c r="D14" s="71">
        <v>6966080.3700000001</v>
      </c>
      <c r="E14" s="73">
        <v>9173</v>
      </c>
      <c r="F14" s="1"/>
      <c r="G14" s="25">
        <f>IF(B14=0,"",B14/E14)</f>
        <v>13.65965333042625</v>
      </c>
      <c r="H14" s="25" t="e">
        <f>IF(B14=0,"",B14/F14)</f>
        <v>#DIV/0!</v>
      </c>
      <c r="I14" s="25"/>
    </row>
    <row r="15" spans="1:19" ht="20.100000000000001" customHeight="1">
      <c r="A15" s="13" t="s">
        <v>84</v>
      </c>
      <c r="B15" s="72">
        <v>168700</v>
      </c>
      <c r="C15" s="1">
        <v>480.9</v>
      </c>
      <c r="D15" s="71">
        <v>10063686.199999999</v>
      </c>
      <c r="E15" s="73">
        <v>9173</v>
      </c>
      <c r="F15" s="1"/>
      <c r="G15" s="25">
        <f t="shared" ref="G15:G25" si="0">IF(B15=0,"",B15/E15)</f>
        <v>18.390929902976126</v>
      </c>
      <c r="H15" s="25" t="e">
        <f t="shared" ref="H15:H25" si="1">IF(B15=0,"",B15/F15)</f>
        <v>#DIV/0!</v>
      </c>
      <c r="I15" s="25"/>
    </row>
    <row r="16" spans="1:19" ht="20.100000000000001" customHeight="1">
      <c r="A16" s="13" t="s">
        <v>85</v>
      </c>
      <c r="B16" s="72">
        <v>201600</v>
      </c>
      <c r="C16" s="1">
        <v>614.6</v>
      </c>
      <c r="D16" s="71">
        <v>12244430.300000001</v>
      </c>
      <c r="E16" s="73">
        <v>9173</v>
      </c>
      <c r="F16" s="1"/>
      <c r="G16" s="25">
        <f t="shared" si="0"/>
        <v>21.977542788618774</v>
      </c>
      <c r="H16" s="25" t="e">
        <f t="shared" si="1"/>
        <v>#DIV/0!</v>
      </c>
      <c r="I16" s="25"/>
    </row>
    <row r="17" spans="1:9" ht="20.100000000000001" customHeight="1">
      <c r="A17" s="13" t="s">
        <v>86</v>
      </c>
      <c r="B17" s="72">
        <v>180600</v>
      </c>
      <c r="C17" s="1">
        <v>527.1</v>
      </c>
      <c r="D17" s="74">
        <v>10935080.630000001</v>
      </c>
      <c r="E17" s="73">
        <v>9173</v>
      </c>
      <c r="F17" s="1"/>
      <c r="G17" s="25">
        <f t="shared" si="0"/>
        <v>19.688215414804318</v>
      </c>
      <c r="H17" s="25" t="e">
        <f t="shared" si="1"/>
        <v>#DIV/0!</v>
      </c>
      <c r="I17" s="25"/>
    </row>
    <row r="18" spans="1:9" ht="20.100000000000001" customHeight="1">
      <c r="A18" s="13" t="s">
        <v>87</v>
      </c>
      <c r="B18" s="72">
        <v>186200</v>
      </c>
      <c r="C18" s="1">
        <v>568.4</v>
      </c>
      <c r="D18" s="74">
        <v>11483804.220000001</v>
      </c>
      <c r="E18" s="73">
        <v>9173</v>
      </c>
      <c r="F18" s="1"/>
      <c r="G18" s="25">
        <f t="shared" si="0"/>
        <v>20.298702714488172</v>
      </c>
      <c r="H18" s="25" t="e">
        <f t="shared" si="1"/>
        <v>#DIV/0!</v>
      </c>
      <c r="I18" s="25"/>
    </row>
    <row r="19" spans="1:9" ht="20.100000000000001" customHeight="1">
      <c r="A19" s="13" t="s">
        <v>88</v>
      </c>
      <c r="B19" s="72">
        <v>210700</v>
      </c>
      <c r="C19" s="1">
        <v>590.79999999999995</v>
      </c>
      <c r="D19" s="74">
        <v>12644096.67</v>
      </c>
      <c r="E19" s="73">
        <v>9173</v>
      </c>
      <c r="F19" s="1"/>
      <c r="G19" s="25">
        <f t="shared" si="0"/>
        <v>22.969584650605036</v>
      </c>
      <c r="H19" s="25" t="e">
        <f t="shared" si="1"/>
        <v>#DIV/0!</v>
      </c>
      <c r="I19" s="25"/>
    </row>
    <row r="20" spans="1:9" ht="20.100000000000001" customHeight="1">
      <c r="A20" s="13" t="s">
        <v>89</v>
      </c>
      <c r="B20" s="72">
        <v>142800</v>
      </c>
      <c r="C20" s="1">
        <v>541.1</v>
      </c>
      <c r="D20" s="29">
        <v>9840109.9800000004</v>
      </c>
      <c r="E20" s="73">
        <v>9173</v>
      </c>
      <c r="F20" s="1"/>
      <c r="G20" s="25">
        <f t="shared" si="0"/>
        <v>15.567426141938297</v>
      </c>
      <c r="H20" s="25" t="e">
        <f t="shared" si="1"/>
        <v>#DIV/0!</v>
      </c>
      <c r="I20" s="25"/>
    </row>
    <row r="21" spans="1:9" ht="20.100000000000001" customHeight="1">
      <c r="A21" s="13" t="s">
        <v>90</v>
      </c>
      <c r="B21" s="1">
        <v>203000</v>
      </c>
      <c r="C21" s="1">
        <v>545.29999999999995</v>
      </c>
      <c r="D21" s="29">
        <v>12704034.15</v>
      </c>
      <c r="E21" s="73">
        <v>9173</v>
      </c>
      <c r="F21" s="1"/>
      <c r="G21" s="25">
        <f t="shared" si="0"/>
        <v>22.130164613539737</v>
      </c>
      <c r="H21" s="25" t="e">
        <f t="shared" si="1"/>
        <v>#DIV/0!</v>
      </c>
      <c r="I21" s="25"/>
    </row>
    <row r="22" spans="1:9" ht="20.100000000000001" customHeight="1">
      <c r="A22" s="13" t="s">
        <v>91</v>
      </c>
      <c r="B22" s="1">
        <v>199500</v>
      </c>
      <c r="C22" s="1">
        <v>542.5</v>
      </c>
      <c r="D22" s="29">
        <v>12531753.050000001</v>
      </c>
      <c r="E22" s="73">
        <v>9173</v>
      </c>
      <c r="F22" s="1"/>
      <c r="G22" s="25">
        <f t="shared" si="0"/>
        <v>21.748610051237328</v>
      </c>
      <c r="H22" s="25" t="e">
        <f t="shared" si="1"/>
        <v>#DIV/0!</v>
      </c>
      <c r="I22" s="25"/>
    </row>
    <row r="23" spans="1:9" ht="20.100000000000001" customHeight="1">
      <c r="A23" s="13" t="s">
        <v>92</v>
      </c>
      <c r="B23" s="1">
        <v>211400</v>
      </c>
      <c r="C23" s="1">
        <v>579.6</v>
      </c>
      <c r="D23" s="29">
        <v>12733740.34</v>
      </c>
      <c r="E23" s="73">
        <v>9173</v>
      </c>
      <c r="F23" s="1"/>
      <c r="G23" s="25">
        <f t="shared" si="0"/>
        <v>23.045895563065518</v>
      </c>
      <c r="H23" s="25" t="e">
        <f t="shared" si="1"/>
        <v>#DIV/0!</v>
      </c>
      <c r="I23" s="25"/>
    </row>
    <row r="24" spans="1:9" ht="20.100000000000001" customHeight="1">
      <c r="A24" s="13" t="s">
        <v>93</v>
      </c>
      <c r="B24" s="1">
        <v>219800</v>
      </c>
      <c r="C24" s="1">
        <v>592.20000000000005</v>
      </c>
      <c r="D24" s="29">
        <v>12776213.939999999</v>
      </c>
      <c r="E24" s="73">
        <v>9173</v>
      </c>
      <c r="F24" s="1"/>
      <c r="G24" s="25">
        <f t="shared" si="0"/>
        <v>23.961626512591302</v>
      </c>
      <c r="H24" s="25" t="e">
        <f t="shared" si="1"/>
        <v>#DIV/0!</v>
      </c>
      <c r="I24" s="25"/>
    </row>
    <row r="25" spans="1:9" ht="20.100000000000001" customHeight="1">
      <c r="A25" s="13" t="s">
        <v>94</v>
      </c>
      <c r="B25" s="1">
        <v>198100</v>
      </c>
      <c r="C25" s="1">
        <v>565.6</v>
      </c>
      <c r="D25" s="29">
        <v>11727171.26</v>
      </c>
      <c r="E25" s="73">
        <v>9173</v>
      </c>
      <c r="F25" s="1"/>
      <c r="G25" s="25">
        <f t="shared" si="0"/>
        <v>21.595988226316365</v>
      </c>
      <c r="H25" s="25" t="e">
        <f t="shared" si="1"/>
        <v>#DIV/0!</v>
      </c>
      <c r="I25" s="25"/>
    </row>
    <row r="26" spans="1:9" s="65" customFormat="1">
      <c r="A26" s="40" t="s">
        <v>95</v>
      </c>
      <c r="B26" s="26">
        <f>IF(SUM(B14:B25)=0,"",SUM(B14:B25))</f>
        <v>2247700</v>
      </c>
      <c r="C26" s="17">
        <f>IF(MAX(C14:C25)=0,"",MAX(C14:C25))</f>
        <v>614.6</v>
      </c>
      <c r="D26" s="30">
        <f t="shared" ref="D26" si="2">IF(SUM(D14:D25)=0,"",SUM(D14:D25))</f>
        <v>136650201.11000001</v>
      </c>
      <c r="E26" s="18" t="s">
        <v>96</v>
      </c>
      <c r="F26" s="18" t="s">
        <v>96</v>
      </c>
      <c r="G26" s="33" t="s">
        <v>96</v>
      </c>
      <c r="H26" s="33" t="s">
        <v>96</v>
      </c>
      <c r="I26" s="33"/>
    </row>
    <row r="27" spans="1:9" s="65" customFormat="1">
      <c r="A27" s="40" t="s">
        <v>97</v>
      </c>
      <c r="B27" s="26">
        <f>IF(SUM(B14:B25)=0,"",AVERAGE(B14:B25))</f>
        <v>187308.33333333334</v>
      </c>
      <c r="C27" s="17">
        <f t="shared" ref="C27:H27" si="3">IF(SUM(C14:C25)=0,"",AVERAGE(C14:C25))</f>
        <v>541.39166666666665</v>
      </c>
      <c r="D27" s="30">
        <f t="shared" si="3"/>
        <v>11387516.759166667</v>
      </c>
      <c r="E27" s="17">
        <f t="shared" si="3"/>
        <v>9173</v>
      </c>
      <c r="F27" s="17" t="str">
        <f t="shared" si="3"/>
        <v/>
      </c>
      <c r="G27" s="34">
        <f t="shared" si="3"/>
        <v>20.419528325883935</v>
      </c>
      <c r="H27" s="34" t="e">
        <f t="shared" si="3"/>
        <v>#DIV/0!</v>
      </c>
      <c r="I27" s="34"/>
    </row>
    <row r="30" spans="1:9" ht="18.75">
      <c r="A30" s="114" t="s">
        <v>98</v>
      </c>
      <c r="B30" s="114"/>
      <c r="C30" s="114"/>
      <c r="D30" s="114"/>
      <c r="E30" s="114"/>
      <c r="F30" s="114"/>
      <c r="G30" s="114"/>
      <c r="H30" s="114"/>
    </row>
  </sheetData>
  <sheetProtection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0"/>
  <sheetViews>
    <sheetView topLeftCell="A16" zoomScaleNormal="100" workbookViewId="0">
      <selection activeCell="L26" sqref="L26"/>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14" t="s">
        <v>65</v>
      </c>
      <c r="B1" s="114"/>
      <c r="C1" s="114"/>
      <c r="D1" s="114"/>
      <c r="E1" s="114"/>
      <c r="F1" s="114"/>
      <c r="G1" s="114"/>
      <c r="H1" s="114"/>
    </row>
    <row r="2" spans="1:19">
      <c r="A2" s="62"/>
      <c r="B2" s="62"/>
      <c r="C2" s="62"/>
      <c r="D2" s="62"/>
      <c r="E2" s="62"/>
      <c r="F2" s="62"/>
      <c r="G2" s="62"/>
      <c r="H2" s="62"/>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9"/>
      <c r="E4" s="128"/>
      <c r="F4" s="128"/>
      <c r="G4" s="128"/>
      <c r="H4" s="128"/>
    </row>
    <row r="5" spans="1:19" ht="20.100000000000001" customHeight="1">
      <c r="A5" s="116" t="s">
        <v>68</v>
      </c>
      <c r="B5" s="116"/>
      <c r="C5" s="116"/>
      <c r="D5" s="115"/>
      <c r="E5" s="115"/>
      <c r="F5" s="115"/>
      <c r="G5" s="115"/>
      <c r="H5" s="115"/>
      <c r="L5" s="63"/>
      <c r="M5" s="63"/>
      <c r="N5" s="63"/>
      <c r="O5" s="63"/>
      <c r="P5" s="63"/>
      <c r="Q5" s="63"/>
      <c r="R5" s="63"/>
      <c r="S5" s="63"/>
    </row>
    <row r="6" spans="1:19" ht="20.100000000000001" customHeight="1">
      <c r="A6" s="64" t="s">
        <v>69</v>
      </c>
      <c r="B6" s="64"/>
      <c r="C6" s="64"/>
      <c r="D6" s="115">
        <v>2023</v>
      </c>
      <c r="E6" s="115"/>
      <c r="F6" s="115"/>
      <c r="G6" s="115"/>
      <c r="H6" s="115"/>
      <c r="L6" s="63"/>
      <c r="M6" s="63"/>
      <c r="N6" s="63"/>
      <c r="O6" s="63"/>
      <c r="P6" s="63"/>
      <c r="Q6" s="63"/>
      <c r="R6" s="63"/>
      <c r="S6" s="63"/>
    </row>
    <row r="7" spans="1:19" ht="20.100000000000001" customHeight="1">
      <c r="A7" s="64" t="s">
        <v>70</v>
      </c>
      <c r="B7" s="64"/>
      <c r="C7" s="64"/>
      <c r="D7" s="127">
        <f>'363302'!D7</f>
        <v>45272</v>
      </c>
      <c r="E7" s="115"/>
      <c r="F7" s="115"/>
      <c r="G7" s="115"/>
      <c r="H7" s="115"/>
      <c r="L7" s="63"/>
      <c r="M7" s="63"/>
      <c r="N7" s="63"/>
      <c r="O7" s="63"/>
      <c r="P7" s="63"/>
      <c r="Q7" s="63"/>
      <c r="R7" s="63"/>
      <c r="S7" s="63"/>
    </row>
    <row r="8" spans="1:19" ht="20.100000000000001" customHeight="1">
      <c r="A8" s="64" t="s">
        <v>71</v>
      </c>
      <c r="B8" s="64"/>
      <c r="C8" s="64"/>
      <c r="D8" s="115" t="s">
        <v>60</v>
      </c>
      <c r="E8" s="115"/>
      <c r="F8" s="115"/>
      <c r="G8" s="115"/>
      <c r="H8" s="115"/>
      <c r="L8" s="63"/>
      <c r="M8" s="63"/>
      <c r="N8" s="63"/>
      <c r="O8" s="63"/>
      <c r="P8" s="63"/>
      <c r="Q8" s="63"/>
      <c r="R8" s="63"/>
      <c r="S8" s="63"/>
    </row>
    <row r="11" spans="1:19" ht="15" customHeight="1">
      <c r="A11" s="125" t="s">
        <v>72</v>
      </c>
      <c r="B11" s="126"/>
      <c r="C11" s="126"/>
      <c r="D11" s="126"/>
      <c r="E11" s="126"/>
      <c r="F11" s="126"/>
      <c r="G11" s="126"/>
      <c r="H11" s="126"/>
      <c r="I11" s="126"/>
    </row>
    <row r="12" spans="1:19" ht="15" customHeight="1">
      <c r="A12" s="117" t="s">
        <v>73</v>
      </c>
      <c r="B12" s="117" t="s">
        <v>74</v>
      </c>
      <c r="C12" s="117" t="s">
        <v>75</v>
      </c>
      <c r="D12" s="117" t="s">
        <v>76</v>
      </c>
      <c r="E12" s="117" t="s">
        <v>77</v>
      </c>
      <c r="F12" s="117" t="s">
        <v>78</v>
      </c>
      <c r="G12" s="124" t="s">
        <v>79</v>
      </c>
      <c r="H12" s="124"/>
      <c r="I12" s="122" t="s">
        <v>80</v>
      </c>
    </row>
    <row r="13" spans="1:19" s="65" customFormat="1" ht="75" customHeight="1">
      <c r="A13" s="117"/>
      <c r="B13" s="117"/>
      <c r="C13" s="117"/>
      <c r="D13" s="117"/>
      <c r="E13" s="117"/>
      <c r="F13" s="117"/>
      <c r="G13" s="40" t="s">
        <v>81</v>
      </c>
      <c r="H13" s="40" t="s">
        <v>82</v>
      </c>
      <c r="I13" s="123"/>
    </row>
    <row r="14" spans="1:19" ht="20.100000000000001" customHeight="1">
      <c r="A14" s="13" t="s">
        <v>83</v>
      </c>
      <c r="B14" s="1">
        <v>2636</v>
      </c>
      <c r="C14" s="1">
        <v>9.9499999999999993</v>
      </c>
      <c r="D14" s="71">
        <v>181542.41</v>
      </c>
      <c r="E14" s="73">
        <v>9173</v>
      </c>
      <c r="F14" s="1"/>
      <c r="G14" s="25">
        <f>IF(B14=0,"",B14/E14)</f>
        <v>0.28736509320832881</v>
      </c>
      <c r="H14" s="25" t="e">
        <f>IF(B14=0,"",B14/F14)</f>
        <v>#DIV/0!</v>
      </c>
      <c r="I14" s="25"/>
    </row>
    <row r="15" spans="1:19" ht="20.100000000000001" customHeight="1">
      <c r="A15" s="13" t="s">
        <v>84</v>
      </c>
      <c r="B15" s="1">
        <v>3397</v>
      </c>
      <c r="C15" s="73">
        <v>24.494</v>
      </c>
      <c r="D15" s="71">
        <v>303200.25</v>
      </c>
      <c r="E15" s="73">
        <v>9173</v>
      </c>
      <c r="F15" s="1"/>
      <c r="G15" s="25">
        <f t="shared" ref="G15:G25" si="0">IF(B15=0,"",B15/E15)</f>
        <v>0.37032595661179546</v>
      </c>
      <c r="H15" s="25" t="e">
        <f t="shared" ref="H15:H25" si="1">IF(B15=0,"",B15/F15)</f>
        <v>#DIV/0!</v>
      </c>
      <c r="I15" s="25"/>
    </row>
    <row r="16" spans="1:19" ht="20.100000000000001" customHeight="1">
      <c r="A16" s="13" t="s">
        <v>85</v>
      </c>
      <c r="B16" s="1">
        <v>4405</v>
      </c>
      <c r="C16" s="1">
        <v>25.405000000000001</v>
      </c>
      <c r="D16" s="71">
        <v>353289.8</v>
      </c>
      <c r="E16" s="73">
        <v>9173</v>
      </c>
      <c r="F16" s="1"/>
      <c r="G16" s="25">
        <f t="shared" si="0"/>
        <v>0.48021367055488934</v>
      </c>
      <c r="H16" s="25" t="e">
        <f t="shared" si="1"/>
        <v>#DIV/0!</v>
      </c>
      <c r="I16" s="25"/>
    </row>
    <row r="17" spans="1:9" ht="20.100000000000001" customHeight="1">
      <c r="A17" s="13" t="s">
        <v>86</v>
      </c>
      <c r="B17" s="1">
        <v>4122</v>
      </c>
      <c r="C17" s="1">
        <v>27.244</v>
      </c>
      <c r="D17" s="74">
        <v>355385.48</v>
      </c>
      <c r="E17" s="73">
        <v>9173</v>
      </c>
      <c r="F17" s="1"/>
      <c r="G17" s="25">
        <f t="shared" si="0"/>
        <v>0.44936225880300884</v>
      </c>
      <c r="H17" s="25" t="e">
        <f t="shared" si="1"/>
        <v>#DIV/0!</v>
      </c>
      <c r="I17" s="25"/>
    </row>
    <row r="18" spans="1:9" ht="20.100000000000001" customHeight="1">
      <c r="A18" s="13" t="s">
        <v>87</v>
      </c>
      <c r="B18" s="1">
        <v>4622</v>
      </c>
      <c r="C18" s="1">
        <v>28.692</v>
      </c>
      <c r="D18" s="74">
        <v>388648.02</v>
      </c>
      <c r="E18" s="73">
        <v>9173</v>
      </c>
      <c r="F18" s="1"/>
      <c r="G18" s="25">
        <f t="shared" si="0"/>
        <v>0.50387005341763869</v>
      </c>
      <c r="H18" s="25" t="e">
        <f t="shared" si="1"/>
        <v>#DIV/0!</v>
      </c>
      <c r="I18" s="25"/>
    </row>
    <row r="19" spans="1:9" ht="20.100000000000001" customHeight="1">
      <c r="A19" s="13" t="s">
        <v>88</v>
      </c>
      <c r="B19" s="1">
        <v>4906</v>
      </c>
      <c r="C19" s="1">
        <v>18.068000000000001</v>
      </c>
      <c r="D19" s="74">
        <v>334369.49</v>
      </c>
      <c r="E19" s="73">
        <v>9173</v>
      </c>
      <c r="F19" s="1"/>
      <c r="G19" s="25">
        <f t="shared" si="0"/>
        <v>0.53483048075874851</v>
      </c>
      <c r="H19" s="25" t="e">
        <f t="shared" si="1"/>
        <v>#DIV/0!</v>
      </c>
      <c r="I19" s="25"/>
    </row>
    <row r="20" spans="1:9" ht="20.100000000000001" customHeight="1">
      <c r="A20" s="13" t="s">
        <v>89</v>
      </c>
      <c r="B20" s="1">
        <v>3871</v>
      </c>
      <c r="C20" s="1">
        <v>13.250999999999999</v>
      </c>
      <c r="D20" s="29">
        <v>266805.92</v>
      </c>
      <c r="E20" s="73">
        <v>9173</v>
      </c>
      <c r="F20" s="1"/>
      <c r="G20" s="25">
        <f t="shared" si="0"/>
        <v>0.42199934590646465</v>
      </c>
      <c r="H20" s="25" t="e">
        <f t="shared" si="1"/>
        <v>#DIV/0!</v>
      </c>
      <c r="I20" s="25"/>
    </row>
    <row r="21" spans="1:9" ht="20.100000000000001" customHeight="1">
      <c r="A21" s="13" t="s">
        <v>90</v>
      </c>
      <c r="B21" s="1">
        <v>4699</v>
      </c>
      <c r="C21" s="1">
        <v>28.158999999999999</v>
      </c>
      <c r="D21" s="29">
        <v>410267.08</v>
      </c>
      <c r="E21" s="73">
        <v>9173</v>
      </c>
      <c r="F21" s="1"/>
      <c r="G21" s="25">
        <f t="shared" si="0"/>
        <v>0.51226425378829177</v>
      </c>
      <c r="H21" s="25" t="e">
        <f t="shared" si="1"/>
        <v>#DIV/0!</v>
      </c>
      <c r="I21" s="25"/>
    </row>
    <row r="22" spans="1:9" ht="20.100000000000001" customHeight="1">
      <c r="A22" s="13" t="s">
        <v>91</v>
      </c>
      <c r="B22" s="1">
        <v>5988</v>
      </c>
      <c r="C22" s="1">
        <v>30.585000000000001</v>
      </c>
      <c r="D22" s="29">
        <v>487197.46</v>
      </c>
      <c r="E22" s="73">
        <v>9173</v>
      </c>
      <c r="F22" s="1"/>
      <c r="G22" s="25">
        <f t="shared" si="0"/>
        <v>0.65278534830480761</v>
      </c>
      <c r="H22" s="25" t="e">
        <f t="shared" si="1"/>
        <v>#DIV/0!</v>
      </c>
      <c r="I22" s="25"/>
    </row>
    <row r="23" spans="1:9" ht="20.100000000000001" customHeight="1">
      <c r="A23" s="13" t="s">
        <v>92</v>
      </c>
      <c r="B23" s="1">
        <v>5904</v>
      </c>
      <c r="C23" s="1">
        <v>30.83</v>
      </c>
      <c r="D23" s="29">
        <v>464349.03</v>
      </c>
      <c r="E23" s="73">
        <v>9173</v>
      </c>
      <c r="F23" s="1"/>
      <c r="G23" s="25">
        <f t="shared" si="0"/>
        <v>0.64362803880954977</v>
      </c>
      <c r="H23" s="25" t="e">
        <f t="shared" si="1"/>
        <v>#DIV/0!</v>
      </c>
      <c r="I23" s="25"/>
    </row>
    <row r="24" spans="1:9" ht="20.100000000000001" customHeight="1">
      <c r="A24" s="13" t="s">
        <v>93</v>
      </c>
      <c r="B24" s="1">
        <v>3607</v>
      </c>
      <c r="C24" s="1">
        <v>25.506</v>
      </c>
      <c r="D24" s="29">
        <v>317048.46000000002</v>
      </c>
      <c r="E24" s="73">
        <v>9173</v>
      </c>
      <c r="F24" s="1"/>
      <c r="G24" s="25">
        <f t="shared" si="0"/>
        <v>0.39321923034994005</v>
      </c>
      <c r="H24" s="25" t="e">
        <f t="shared" si="1"/>
        <v>#DIV/0!</v>
      </c>
      <c r="I24" s="25"/>
    </row>
    <row r="25" spans="1:9" ht="20.100000000000001" customHeight="1">
      <c r="A25" s="13" t="s">
        <v>94</v>
      </c>
      <c r="B25" s="1">
        <v>1561</v>
      </c>
      <c r="C25" s="79">
        <v>10.09</v>
      </c>
      <c r="D25" s="29">
        <v>190579.74</v>
      </c>
      <c r="E25" s="73">
        <v>9173</v>
      </c>
      <c r="F25" s="1"/>
      <c r="G25" s="25">
        <f t="shared" si="0"/>
        <v>0.17017333478687452</v>
      </c>
      <c r="H25" s="25" t="e">
        <f t="shared" si="1"/>
        <v>#DIV/0!</v>
      </c>
      <c r="I25" s="25"/>
    </row>
    <row r="26" spans="1:9" s="65" customFormat="1">
      <c r="A26" s="40" t="s">
        <v>95</v>
      </c>
      <c r="B26" s="26">
        <f>IF(SUM(B14:B25)=0,"",SUM(B14:B25))</f>
        <v>49718</v>
      </c>
      <c r="C26" s="17">
        <f>IF(MAX(C14:C25)=0,"",MAX(C14:C25))</f>
        <v>30.83</v>
      </c>
      <c r="D26" s="30">
        <f>IF(SUM(D14:D25)=0,"",SUM(D14:D25))</f>
        <v>4052683.1400000006</v>
      </c>
      <c r="E26" s="18" t="s">
        <v>96</v>
      </c>
      <c r="F26" s="18" t="s">
        <v>96</v>
      </c>
      <c r="G26" s="33" t="s">
        <v>96</v>
      </c>
      <c r="H26" s="33" t="s">
        <v>96</v>
      </c>
      <c r="I26" s="33"/>
    </row>
    <row r="27" spans="1:9" s="65" customFormat="1">
      <c r="A27" s="40" t="s">
        <v>97</v>
      </c>
      <c r="B27" s="26">
        <f>IF(SUM(B14:B25)=0,"",AVERAGE(B14:B25))</f>
        <v>4143.166666666667</v>
      </c>
      <c r="C27" s="17">
        <f t="shared" ref="C27:H27" si="2">IF(SUM(C14:C25)=0,"",AVERAGE(C14:C25))</f>
        <v>22.689499999999995</v>
      </c>
      <c r="D27" s="30">
        <f>IF(SUM(D14:D25)=0,"",AVERAGE(D14:D25))</f>
        <v>337723.59500000003</v>
      </c>
      <c r="E27" s="17">
        <f t="shared" si="2"/>
        <v>9173</v>
      </c>
      <c r="F27" s="17" t="str">
        <f t="shared" si="2"/>
        <v/>
      </c>
      <c r="G27" s="34">
        <f t="shared" si="2"/>
        <v>0.45166975544169491</v>
      </c>
      <c r="H27" s="34" t="e">
        <f t="shared" si="2"/>
        <v>#DIV/0!</v>
      </c>
      <c r="I27" s="34"/>
    </row>
    <row r="30" spans="1:9" ht="18.75">
      <c r="A30" s="114" t="s">
        <v>98</v>
      </c>
      <c r="B30" s="114"/>
      <c r="C30" s="114"/>
      <c r="D30" s="114"/>
      <c r="E30" s="114"/>
      <c r="F30" s="114"/>
      <c r="G30" s="114"/>
      <c r="H30" s="114"/>
    </row>
  </sheetData>
  <sheetProtection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0"/>
  <sheetViews>
    <sheetView topLeftCell="A16" zoomScaleNormal="100" workbookViewId="0">
      <selection activeCell="L30" sqref="L30"/>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0" width="11.42578125" style="15"/>
    <col min="11" max="11" width="24.28515625" style="15" customWidth="1"/>
    <col min="12" max="16384" width="11.42578125" style="15"/>
  </cols>
  <sheetData>
    <row r="1" spans="1:19" ht="18.75">
      <c r="A1" s="114" t="s">
        <v>65</v>
      </c>
      <c r="B1" s="114"/>
      <c r="C1" s="114"/>
      <c r="D1" s="114"/>
      <c r="E1" s="114"/>
      <c r="F1" s="114"/>
      <c r="G1" s="114"/>
      <c r="H1" s="114"/>
    </row>
    <row r="2" spans="1:19">
      <c r="A2" s="62"/>
      <c r="B2" s="62"/>
      <c r="C2" s="62"/>
      <c r="D2" s="62"/>
      <c r="E2" s="62"/>
      <c r="F2" s="62"/>
      <c r="G2" s="62"/>
      <c r="H2" s="62"/>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9"/>
      <c r="E4" s="119"/>
      <c r="F4" s="119"/>
      <c r="G4" s="119"/>
      <c r="H4" s="119"/>
    </row>
    <row r="5" spans="1:19" ht="20.100000000000001" customHeight="1">
      <c r="A5" s="116" t="s">
        <v>68</v>
      </c>
      <c r="B5" s="116"/>
      <c r="C5" s="116"/>
      <c r="D5" s="115"/>
      <c r="E5" s="115"/>
      <c r="F5" s="115"/>
      <c r="G5" s="115"/>
      <c r="H5" s="115"/>
      <c r="L5" s="63"/>
      <c r="M5" s="63"/>
      <c r="N5" s="63"/>
      <c r="O5" s="63"/>
      <c r="P5" s="63"/>
      <c r="Q5" s="63"/>
      <c r="R5" s="63"/>
      <c r="S5" s="63"/>
    </row>
    <row r="6" spans="1:19" ht="20.100000000000001" customHeight="1">
      <c r="A6" s="64" t="s">
        <v>69</v>
      </c>
      <c r="B6" s="64"/>
      <c r="C6" s="64"/>
      <c r="D6" s="115">
        <v>2023</v>
      </c>
      <c r="E6" s="115"/>
      <c r="F6" s="115"/>
      <c r="G6" s="115"/>
      <c r="H6" s="115"/>
      <c r="L6" s="63"/>
      <c r="M6" s="63"/>
      <c r="N6" s="63"/>
      <c r="O6" s="63"/>
      <c r="P6" s="63"/>
      <c r="Q6" s="63"/>
      <c r="R6" s="63"/>
      <c r="S6" s="63"/>
    </row>
    <row r="7" spans="1:19" ht="20.100000000000001" customHeight="1">
      <c r="A7" s="64" t="s">
        <v>70</v>
      </c>
      <c r="B7" s="64"/>
      <c r="C7" s="64"/>
      <c r="D7" s="127">
        <f>'363302'!D7</f>
        <v>45272</v>
      </c>
      <c r="E7" s="115"/>
      <c r="F7" s="115"/>
      <c r="G7" s="115"/>
      <c r="H7" s="115"/>
      <c r="L7" s="63"/>
      <c r="M7" s="63"/>
      <c r="N7" s="63"/>
      <c r="O7" s="63"/>
      <c r="P7" s="63"/>
      <c r="Q7" s="63"/>
      <c r="R7" s="63"/>
      <c r="S7" s="63"/>
    </row>
    <row r="8" spans="1:19" ht="20.100000000000001" customHeight="1">
      <c r="A8" s="64" t="s">
        <v>71</v>
      </c>
      <c r="B8" s="64"/>
      <c r="C8" s="64"/>
      <c r="D8" s="115" t="s">
        <v>60</v>
      </c>
      <c r="E8" s="115"/>
      <c r="F8" s="115"/>
      <c r="G8" s="115"/>
      <c r="H8" s="115"/>
      <c r="L8" s="63"/>
      <c r="M8" s="63"/>
      <c r="N8" s="63"/>
      <c r="O8" s="63"/>
      <c r="P8" s="63"/>
      <c r="Q8" s="63"/>
      <c r="R8" s="63"/>
      <c r="S8" s="63"/>
    </row>
    <row r="11" spans="1:19" ht="15" customHeight="1">
      <c r="A11" s="125" t="s">
        <v>72</v>
      </c>
      <c r="B11" s="126"/>
      <c r="C11" s="126"/>
      <c r="D11" s="126"/>
      <c r="E11" s="126"/>
      <c r="F11" s="126"/>
      <c r="G11" s="126"/>
      <c r="H11" s="126"/>
      <c r="I11" s="126"/>
    </row>
    <row r="12" spans="1:19" ht="15" customHeight="1">
      <c r="A12" s="117" t="s">
        <v>73</v>
      </c>
      <c r="B12" s="117" t="s">
        <v>74</v>
      </c>
      <c r="C12" s="117" t="s">
        <v>75</v>
      </c>
      <c r="D12" s="117" t="s">
        <v>76</v>
      </c>
      <c r="E12" s="117" t="s">
        <v>77</v>
      </c>
      <c r="F12" s="117" t="s">
        <v>78</v>
      </c>
      <c r="G12" s="124" t="s">
        <v>79</v>
      </c>
      <c r="H12" s="124"/>
      <c r="I12" s="122" t="s">
        <v>80</v>
      </c>
    </row>
    <row r="13" spans="1:19" s="65" customFormat="1" ht="75" customHeight="1">
      <c r="A13" s="117"/>
      <c r="B13" s="117"/>
      <c r="C13" s="117"/>
      <c r="D13" s="117"/>
      <c r="E13" s="117"/>
      <c r="F13" s="117"/>
      <c r="G13" s="40" t="s">
        <v>81</v>
      </c>
      <c r="H13" s="40" t="s">
        <v>82</v>
      </c>
      <c r="I13" s="123"/>
    </row>
    <row r="14" spans="1:19" ht="20.100000000000001" customHeight="1">
      <c r="A14" s="13" t="s">
        <v>83</v>
      </c>
      <c r="B14" s="72">
        <v>1143</v>
      </c>
      <c r="C14" s="1">
        <v>0</v>
      </c>
      <c r="D14" s="71">
        <v>76725</v>
      </c>
      <c r="E14" s="73">
        <v>9173</v>
      </c>
      <c r="F14" s="1"/>
      <c r="G14" s="25">
        <f>IF(B14=0,"",B14/E14)</f>
        <v>0.12460481848904394</v>
      </c>
      <c r="H14" s="25" t="e">
        <f>IF(B14=0,"",B14/F14)</f>
        <v>#DIV/0!</v>
      </c>
      <c r="I14" s="25"/>
    </row>
    <row r="15" spans="1:19" ht="20.100000000000001" customHeight="1">
      <c r="A15" s="13" t="s">
        <v>84</v>
      </c>
      <c r="B15" s="72">
        <v>1332</v>
      </c>
      <c r="C15" s="1">
        <v>0</v>
      </c>
      <c r="D15" s="71">
        <v>100495</v>
      </c>
      <c r="E15" s="73">
        <v>9173</v>
      </c>
      <c r="F15" s="1"/>
      <c r="G15" s="25">
        <f t="shared" ref="G15:G25" si="0">IF(B15=0,"",B15/E15)</f>
        <v>0.14520876485337403</v>
      </c>
      <c r="H15" s="25" t="e">
        <f t="shared" ref="H15:H25" si="1">IF(B15=0,"",B15/F15)</f>
        <v>#DIV/0!</v>
      </c>
      <c r="I15" s="25"/>
    </row>
    <row r="16" spans="1:19" ht="20.100000000000001" customHeight="1">
      <c r="A16" s="13" t="s">
        <v>85</v>
      </c>
      <c r="B16" s="72">
        <v>1898</v>
      </c>
      <c r="C16" s="1">
        <v>0</v>
      </c>
      <c r="D16" s="71">
        <v>143017</v>
      </c>
      <c r="E16" s="73">
        <v>9173</v>
      </c>
      <c r="F16" s="1"/>
      <c r="G16" s="25">
        <f t="shared" si="0"/>
        <v>0.20691158835713508</v>
      </c>
      <c r="H16" s="25" t="e">
        <f t="shared" si="1"/>
        <v>#DIV/0!</v>
      </c>
      <c r="I16" s="25"/>
    </row>
    <row r="17" spans="1:11" ht="20.100000000000001" customHeight="1">
      <c r="A17" s="13" t="s">
        <v>86</v>
      </c>
      <c r="B17" s="72">
        <v>1705</v>
      </c>
      <c r="C17" s="1">
        <v>0</v>
      </c>
      <c r="D17" s="74">
        <v>129342</v>
      </c>
      <c r="E17" s="73">
        <v>9173</v>
      </c>
      <c r="F17" s="1"/>
      <c r="G17" s="25">
        <f>IF(B17=0,"",B17/E17)</f>
        <v>0.18587157963588793</v>
      </c>
      <c r="H17" s="25" t="e">
        <f>IF(B17=0,"",B17/F17)</f>
        <v>#DIV/0!</v>
      </c>
      <c r="I17" s="25"/>
    </row>
    <row r="18" spans="1:11" ht="20.100000000000001" customHeight="1">
      <c r="A18" s="13" t="s">
        <v>87</v>
      </c>
      <c r="B18" s="72">
        <v>2111</v>
      </c>
      <c r="C18" s="1">
        <v>0</v>
      </c>
      <c r="D18" s="74">
        <v>161074</v>
      </c>
      <c r="E18" s="73">
        <v>9173</v>
      </c>
      <c r="F18" s="1"/>
      <c r="G18" s="25">
        <f>IF(B18=0,"",B18/E18)</f>
        <v>0.23013190886296742</v>
      </c>
      <c r="H18" s="25" t="e">
        <f>IF(B18=0,"",B18/F18)</f>
        <v>#DIV/0!</v>
      </c>
      <c r="I18" s="25"/>
    </row>
    <row r="19" spans="1:11" ht="20.100000000000001" customHeight="1">
      <c r="A19" s="13" t="s">
        <v>88</v>
      </c>
      <c r="B19" s="72">
        <v>2331</v>
      </c>
      <c r="C19" s="1">
        <v>0</v>
      </c>
      <c r="D19" s="74">
        <v>177634</v>
      </c>
      <c r="E19" s="73">
        <v>9173</v>
      </c>
      <c r="F19" s="1"/>
      <c r="G19" s="25">
        <f>IF(B19=0,"",B19/E19)</f>
        <v>0.25411533849340456</v>
      </c>
      <c r="H19" s="25" t="e">
        <f>IF(B19=0,"",B19/F19)</f>
        <v>#DIV/0!</v>
      </c>
      <c r="I19" s="25"/>
    </row>
    <row r="20" spans="1:11" ht="20.100000000000001" customHeight="1">
      <c r="A20" s="13" t="s">
        <v>89</v>
      </c>
      <c r="B20" s="72">
        <v>1705</v>
      </c>
      <c r="C20" s="1">
        <v>0</v>
      </c>
      <c r="D20" s="29">
        <v>133753</v>
      </c>
      <c r="E20" s="73">
        <v>9173</v>
      </c>
      <c r="F20" s="1"/>
      <c r="G20" s="25">
        <f>IF(B20=0,"",B20/E20)</f>
        <v>0.18587157963588793</v>
      </c>
      <c r="H20" s="25" t="e">
        <f>IF(B20=0,"",B20/F20)</f>
        <v>#DIV/0!</v>
      </c>
      <c r="I20" s="25"/>
    </row>
    <row r="21" spans="1:11" ht="20.100000000000001" customHeight="1">
      <c r="A21" s="13" t="s">
        <v>90</v>
      </c>
      <c r="B21" s="1">
        <v>2408</v>
      </c>
      <c r="C21" s="1">
        <v>0</v>
      </c>
      <c r="D21" s="29">
        <v>193613</v>
      </c>
      <c r="E21" s="73">
        <v>9173</v>
      </c>
      <c r="F21" s="1"/>
      <c r="G21" s="25">
        <f>IF(B21=0,"",B21/E21)</f>
        <v>0.26250953886405753</v>
      </c>
      <c r="H21" s="25" t="e">
        <f>IF(B21=0,"",B21/F21)</f>
        <v>#DIV/0!</v>
      </c>
      <c r="I21" s="25"/>
    </row>
    <row r="22" spans="1:11" ht="20.100000000000001" customHeight="1">
      <c r="A22" s="13" t="s">
        <v>91</v>
      </c>
      <c r="B22" s="1">
        <v>3011</v>
      </c>
      <c r="C22" s="1">
        <v>0</v>
      </c>
      <c r="D22" s="29">
        <v>241524</v>
      </c>
      <c r="E22" s="73">
        <v>9173</v>
      </c>
      <c r="F22" s="1"/>
      <c r="G22" s="25">
        <f>IF(B22=0,"",B22/E22)</f>
        <v>0.32824593916930123</v>
      </c>
      <c r="H22" s="25" t="e">
        <f>IF(B22=0,"",B22/F22)</f>
        <v>#DIV/0!</v>
      </c>
      <c r="I22" s="25"/>
    </row>
    <row r="23" spans="1:11" ht="20.100000000000001" customHeight="1">
      <c r="A23" s="13" t="s">
        <v>92</v>
      </c>
      <c r="B23" s="1">
        <v>2299</v>
      </c>
      <c r="C23" s="1">
        <v>0</v>
      </c>
      <c r="D23" s="29">
        <v>179525</v>
      </c>
      <c r="E23" s="73">
        <v>9173</v>
      </c>
      <c r="F23" s="1"/>
      <c r="G23" s="25">
        <f>IF(B23=0,"",B23/E23)</f>
        <v>0.25062683963806826</v>
      </c>
      <c r="H23" s="25" t="e">
        <f>IF(B23=0,"",B23/F23)</f>
        <v>#DIV/0!</v>
      </c>
      <c r="I23" s="25"/>
    </row>
    <row r="24" spans="1:11" ht="20.100000000000001" customHeight="1">
      <c r="A24" s="13" t="s">
        <v>93</v>
      </c>
      <c r="B24" s="1">
        <v>1661</v>
      </c>
      <c r="C24" s="1">
        <v>0</v>
      </c>
      <c r="D24" s="29">
        <v>124693</v>
      </c>
      <c r="E24" s="73">
        <v>9173</v>
      </c>
      <c r="F24" s="1"/>
      <c r="G24" s="25">
        <f t="shared" si="0"/>
        <v>0.18107489370980051</v>
      </c>
      <c r="H24" s="25" t="e">
        <f t="shared" si="1"/>
        <v>#DIV/0!</v>
      </c>
      <c r="I24" s="25"/>
    </row>
    <row r="25" spans="1:11" ht="20.100000000000001" customHeight="1">
      <c r="A25" s="13" t="s">
        <v>94</v>
      </c>
      <c r="B25" s="1">
        <v>1435</v>
      </c>
      <c r="C25" s="1">
        <v>0</v>
      </c>
      <c r="D25" s="29">
        <v>107727</v>
      </c>
      <c r="E25" s="73">
        <v>9173</v>
      </c>
      <c r="F25" s="1"/>
      <c r="G25" s="25">
        <f t="shared" si="0"/>
        <v>0.15643737054398779</v>
      </c>
      <c r="H25" s="25" t="e">
        <f t="shared" si="1"/>
        <v>#DIV/0!</v>
      </c>
      <c r="I25" s="25"/>
    </row>
    <row r="26" spans="1:11" s="65" customFormat="1">
      <c r="A26" s="40" t="s">
        <v>95</v>
      </c>
      <c r="B26" s="26">
        <f>IF(SUM(B14:B25)=0,"",SUM(B14:B25))</f>
        <v>23039</v>
      </c>
      <c r="C26" s="17" t="str">
        <f>IF(MAX(C14:C25)=0,"",MAX(C14:C25))</f>
        <v/>
      </c>
      <c r="D26" s="30">
        <f t="shared" ref="D26" si="2">IF(SUM(D14:D25)=0,"",SUM(D14:D25))</f>
        <v>1769122</v>
      </c>
      <c r="E26" s="18" t="s">
        <v>96</v>
      </c>
      <c r="F26" s="18" t="s">
        <v>96</v>
      </c>
      <c r="G26" s="33" t="s">
        <v>96</v>
      </c>
      <c r="H26" s="33" t="s">
        <v>96</v>
      </c>
      <c r="I26" s="33"/>
      <c r="K26" s="15"/>
    </row>
    <row r="27" spans="1:11" s="65" customFormat="1">
      <c r="A27" s="40" t="s">
        <v>97</v>
      </c>
      <c r="B27" s="26">
        <f>IF(SUM(B14:B25)=0,"",AVERAGE(B14:B25))</f>
        <v>1919.9166666666667</v>
      </c>
      <c r="C27" s="17" t="str">
        <f t="shared" ref="C27:H27" si="3">IF(SUM(C14:C25)=0,"",AVERAGE(C14:C25))</f>
        <v/>
      </c>
      <c r="D27" s="30">
        <f t="shared" si="3"/>
        <v>147426.83333333334</v>
      </c>
      <c r="E27" s="17">
        <f t="shared" si="3"/>
        <v>9173</v>
      </c>
      <c r="F27" s="17" t="str">
        <f t="shared" si="3"/>
        <v/>
      </c>
      <c r="G27" s="34">
        <f t="shared" si="3"/>
        <v>0.20930084668774304</v>
      </c>
      <c r="H27" s="34" t="e">
        <f t="shared" si="3"/>
        <v>#DIV/0!</v>
      </c>
      <c r="I27" s="34"/>
      <c r="K27" s="15"/>
    </row>
    <row r="30" spans="1:11" ht="18.75">
      <c r="A30" s="114" t="s">
        <v>98</v>
      </c>
      <c r="B30" s="114"/>
      <c r="C30" s="114"/>
      <c r="D30" s="114"/>
      <c r="E30" s="114"/>
      <c r="F30" s="114"/>
      <c r="G30" s="114"/>
      <c r="H30" s="114"/>
    </row>
  </sheetData>
  <sheetProtection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65" orientation="portrait" horizontalDpi="4294967294" r:id="rId1"/>
  <headerFooter>
    <oddFooter>&amp;L&amp;A&amp;C&amp;D&amp;R&amp;P</oddFooter>
  </headerFooter>
  <rowBreaks count="2" manualBreakCount="2">
    <brk id="51" max="16383" man="1"/>
    <brk id="117" max="16383"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65B845B1D01D04B9A39D7891D10DD18" ma:contentTypeVersion="19" ma:contentTypeDescription="Crear nuevo documento." ma:contentTypeScope="" ma:versionID="b7301022433bb7bfc1e561ffd1c2f098">
  <xsd:schema xmlns:xsd="http://www.w3.org/2001/XMLSchema" xmlns:xs="http://www.w3.org/2001/XMLSchema" xmlns:p="http://schemas.microsoft.com/office/2006/metadata/properties" xmlns:ns2="e8e21bb5-6507-4709-96df-60698ada359b" xmlns:ns3="8c1a0845-d76f-45df-a68f-a31234277092" targetNamespace="http://schemas.microsoft.com/office/2006/metadata/properties" ma:root="true" ma:fieldsID="596177f9451feb212c6c9df4bfd08695" ns2:_="" ns3:_="">
    <xsd:import namespace="e8e21bb5-6507-4709-96df-60698ada359b"/>
    <xsd:import namespace="8c1a0845-d76f-45df-a68f-a3123427709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element ref="ns2:Ultima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e21bb5-6507-4709-96df-60698ada35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526b8547-2968-49f4-998e-dc1b97ecf8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Ultimaversion" ma:index="26" nillable="true" ma:displayName="Ultima version" ma:default="1" ma:format="Dropdown" ma:internalName="Ultimaversion">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c1a0845-d76f-45df-a68f-a31234277092"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21ab5b0-cd03-4bf9-a9e1-8d3d5bb1a03c}" ma:internalName="TaxCatchAll" ma:showField="CatchAllData" ma:web="8c1a0845-d76f-45df-a68f-a312342770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Ultimaversion xmlns="e8e21bb5-6507-4709-96df-60698ada359b">true</Ultimaversion>
    <lcf76f155ced4ddcb4097134ff3c332f xmlns="e8e21bb5-6507-4709-96df-60698ada359b">
      <Terms xmlns="http://schemas.microsoft.com/office/infopath/2007/PartnerControls"/>
    </lcf76f155ced4ddcb4097134ff3c332f>
    <TaxCatchAll xmlns="8c1a0845-d76f-45df-a68f-a31234277092" xsi:nil="true"/>
  </documentManagement>
</p:properties>
</file>

<file path=customXml/itemProps1.xml><?xml version="1.0" encoding="utf-8"?>
<ds:datastoreItem xmlns:ds="http://schemas.openxmlformats.org/officeDocument/2006/customXml" ds:itemID="{A9C5938B-AE10-4945-A0ED-8E4C79735D79}"/>
</file>

<file path=customXml/itemProps2.xml><?xml version="1.0" encoding="utf-8"?>
<ds:datastoreItem xmlns:ds="http://schemas.openxmlformats.org/officeDocument/2006/customXml" ds:itemID="{0C3BBF11-79BA-4226-83D3-0A4C0592B2B0}"/>
</file>

<file path=customXml/itemProps3.xml><?xml version="1.0" encoding="utf-8"?>
<ds:datastoreItem xmlns:ds="http://schemas.openxmlformats.org/officeDocument/2006/customXml" ds:itemID="{24185F73-B364-4904-871B-39134F325B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dmendoza</dc:creator>
  <cp:keywords/>
  <dc:description/>
  <cp:lastModifiedBy>Alina Rodriguez Rodriguez</cp:lastModifiedBy>
  <cp:revision/>
  <dcterms:created xsi:type="dcterms:W3CDTF">2009-10-20T13:50:35Z</dcterms:created>
  <dcterms:modified xsi:type="dcterms:W3CDTF">2024-03-18T16:23:55Z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0x010100E65B845B1D01D04B9A39D7891D10DD18</vt:lpwstr>
  </property>
</Properties>
</file>